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silvie.dvorackova\Desktop\porady vedení\2021\Červen\Odesláno 30.6.2021 MŠMT VZ\"/>
    </mc:Choice>
  </mc:AlternateContent>
  <bookViews>
    <workbookView xWindow="32760" yWindow="32760" windowWidth="28800" windowHeight="10550"/>
  </bookViews>
  <sheets>
    <sheet name="příloha č. 1" sheetId="13" r:id="rId1"/>
    <sheet name="příloha č. 2" sheetId="12" r:id="rId2"/>
    <sheet name="příloha č. 3" sheetId="1" r:id="rId3"/>
    <sheet name="přílohač.4, 4a" sheetId="2" r:id="rId4"/>
    <sheet name="příloha č.5" sheetId="11" r:id="rId5"/>
    <sheet name="příloha č.5a" sheetId="3" r:id="rId6"/>
    <sheet name="příloha č.6" sheetId="4" r:id="rId7"/>
    <sheet name="přílohač.7" sheetId="5" r:id="rId8"/>
    <sheet name="přílohač.8" sheetId="6" r:id="rId9"/>
    <sheet name="přílohač.9" sheetId="7" r:id="rId10"/>
    <sheet name="přílohač.10" sheetId="8" r:id="rId11"/>
  </sheets>
  <definedNames>
    <definedName name="_Ref361045863" localSheetId="2">'příloha č. 3'!$B$119</definedName>
    <definedName name="_Toc349913875" localSheetId="2">'příloha č. 3'!$B$66</definedName>
    <definedName name="finance_2" localSheetId="2">'příloha č. 3'!$B$1</definedName>
  </definedNames>
  <calcPr calcId="162913"/>
</workbook>
</file>

<file path=xl/calcChain.xml><?xml version="1.0" encoding="utf-8"?>
<calcChain xmlns="http://schemas.openxmlformats.org/spreadsheetml/2006/main">
  <c r="D13" i="6" l="1"/>
  <c r="H30" i="3"/>
  <c r="G29" i="3"/>
  <c r="D29" i="3"/>
  <c r="D22" i="3"/>
  <c r="H28" i="3"/>
  <c r="H22" i="3"/>
  <c r="G28" i="3"/>
  <c r="E24" i="3"/>
  <c r="E22" i="3"/>
  <c r="C24" i="3"/>
  <c r="C22" i="3"/>
  <c r="F22" i="3"/>
  <c r="H21" i="3"/>
  <c r="G21" i="3"/>
  <c r="H20" i="3"/>
  <c r="G20" i="3"/>
  <c r="F19" i="3"/>
  <c r="E19" i="3"/>
  <c r="D19" i="3"/>
  <c r="C19" i="3"/>
  <c r="H18" i="3"/>
  <c r="G18" i="3"/>
  <c r="H17" i="3"/>
  <c r="G17" i="3"/>
  <c r="F16" i="3"/>
  <c r="E16" i="3"/>
  <c r="D16" i="3"/>
  <c r="C16" i="3"/>
  <c r="G16" i="3"/>
  <c r="H15" i="3"/>
  <c r="H8" i="3"/>
  <c r="G15" i="3"/>
  <c r="H14" i="3"/>
  <c r="G14" i="3"/>
  <c r="G13" i="3"/>
  <c r="G12" i="3"/>
  <c r="G11" i="3"/>
  <c r="G10" i="3"/>
  <c r="F8" i="3"/>
  <c r="E8" i="3"/>
  <c r="D8" i="3"/>
  <c r="C8" i="3"/>
  <c r="D25" i="6"/>
  <c r="D9" i="6"/>
  <c r="E18" i="5"/>
  <c r="D13" i="4"/>
  <c r="D9" i="4"/>
  <c r="C19" i="8"/>
  <c r="E13" i="11"/>
  <c r="E12" i="11"/>
  <c r="E11" i="11"/>
  <c r="E10" i="11"/>
  <c r="C14" i="11"/>
  <c r="D14" i="11"/>
  <c r="B14" i="11"/>
  <c r="C11" i="7"/>
  <c r="F9" i="7"/>
  <c r="F14" i="7"/>
  <c r="F13" i="7"/>
  <c r="F12" i="7"/>
  <c r="F10" i="7"/>
  <c r="F8" i="7"/>
  <c r="F11" i="7"/>
  <c r="F7" i="7"/>
  <c r="E11" i="7"/>
  <c r="D11" i="7"/>
  <c r="D22" i="8"/>
  <c r="D21" i="8"/>
  <c r="D20" i="8"/>
  <c r="B19" i="8"/>
  <c r="D19" i="8" s="1"/>
  <c r="G28" i="5"/>
  <c r="G27" i="5"/>
  <c r="G26" i="5"/>
  <c r="G25" i="5"/>
  <c r="G24" i="5"/>
  <c r="G23" i="5"/>
  <c r="G22" i="5"/>
  <c r="G21" i="5"/>
  <c r="G20" i="5"/>
  <c r="G19" i="5"/>
  <c r="F18" i="5"/>
  <c r="G18" i="5"/>
  <c r="G17" i="5"/>
  <c r="G16" i="5"/>
  <c r="G15" i="5"/>
  <c r="G14" i="5"/>
  <c r="G13" i="5"/>
  <c r="G12" i="5"/>
  <c r="G11" i="5"/>
  <c r="G10" i="5"/>
  <c r="G9" i="5"/>
  <c r="G8" i="5"/>
  <c r="G7" i="5"/>
  <c r="G6" i="5"/>
  <c r="F21" i="4"/>
  <c r="F20" i="4"/>
  <c r="F19" i="4"/>
  <c r="F18" i="4"/>
  <c r="F17" i="4"/>
  <c r="F16" i="4"/>
  <c r="F15" i="4"/>
  <c r="F14" i="4"/>
  <c r="E13" i="4"/>
  <c r="F13" i="4"/>
  <c r="F12" i="4"/>
  <c r="F11" i="4"/>
  <c r="F10" i="4"/>
  <c r="E9" i="4"/>
  <c r="F9" i="4"/>
  <c r="F8" i="4"/>
  <c r="F7" i="4"/>
  <c r="F6" i="4"/>
  <c r="E8" i="2"/>
  <c r="D8" i="2"/>
  <c r="C8" i="2"/>
  <c r="B8" i="2"/>
  <c r="E14" i="11"/>
  <c r="G22" i="3"/>
  <c r="G30" i="3"/>
  <c r="H16" i="3"/>
  <c r="D30" i="3"/>
  <c r="G8" i="3"/>
  <c r="F30" i="3"/>
  <c r="G19" i="3"/>
  <c r="H19" i="3"/>
  <c r="C30" i="3"/>
  <c r="E30" i="3"/>
</calcChain>
</file>

<file path=xl/comments1.xml><?xml version="1.0" encoding="utf-8"?>
<comments xmlns="http://schemas.openxmlformats.org/spreadsheetml/2006/main">
  <authors>
    <author>dvornakovab</author>
  </authors>
  <commentList>
    <comment ref="E1" authorId="0" shapeId="0">
      <text>
        <r>
          <rPr>
            <b/>
            <sz val="8"/>
            <color indexed="81"/>
            <rFont val="Tahoma"/>
            <family val="2"/>
            <charset val="238"/>
          </rPr>
          <t>dvornakovab:</t>
        </r>
        <r>
          <rPr>
            <sz val="8"/>
            <color indexed="81"/>
            <rFont val="Tahoma"/>
            <family val="2"/>
            <charset val="238"/>
          </rPr>
          <t xml:space="preserve">
výnosy jsou specifikovány pouze v položkách, které nejsou uvedeny ve výkazu zisku a ztrát, záleží na uvážení odd 33 na uvážení</t>
        </r>
      </text>
    </comment>
  </commentList>
</comments>
</file>

<file path=xl/sharedStrings.xml><?xml version="1.0" encoding="utf-8"?>
<sst xmlns="http://schemas.openxmlformats.org/spreadsheetml/2006/main" count="819" uniqueCount="581">
  <si>
    <t>Příloha č. 4</t>
  </si>
  <si>
    <t>Hospodářský výsledek</t>
  </si>
  <si>
    <t>Položka</t>
  </si>
  <si>
    <t>HV z hlavní činnosti</t>
  </si>
  <si>
    <t>HV z doplňkové činnosti</t>
  </si>
  <si>
    <t>Položky upravující HV</t>
  </si>
  <si>
    <t>HV celkem</t>
  </si>
  <si>
    <t>C e l k e m</t>
  </si>
  <si>
    <t xml:space="preserve">Poznámka: Položky upravující HV (+,-) rozumí se např. daňové vyrovnání, vyrovnání ztráty z minulých </t>
  </si>
  <si>
    <t>let, odvody apod.</t>
  </si>
  <si>
    <t xml:space="preserve">Nerozdělený zisk, neuhrazená ztráta </t>
  </si>
  <si>
    <t>Účet 932</t>
  </si>
  <si>
    <t xml:space="preserve"> </t>
  </si>
  <si>
    <t>Příloha č. 5</t>
  </si>
  <si>
    <t>tis. Kč</t>
  </si>
  <si>
    <t>Poskytovatel</t>
  </si>
  <si>
    <t>Vratka dotace (odvod)</t>
  </si>
  <si>
    <t>činnost</t>
  </si>
  <si>
    <t xml:space="preserve">    VaV</t>
  </si>
  <si>
    <t>Kapitoly SR (bez kapitoly 333-MŠMT):</t>
  </si>
  <si>
    <t xml:space="preserve">      v tom: jmenovitě</t>
  </si>
  <si>
    <t>vložte řádky dle potřeby</t>
  </si>
  <si>
    <t>Obce, VÚSC, státní fondy:</t>
  </si>
  <si>
    <t>Ze zahraničí</t>
  </si>
  <si>
    <t>Granty EU</t>
  </si>
  <si>
    <t>Příloha č. 6</t>
  </si>
  <si>
    <t>č.ř.</t>
  </si>
  <si>
    <t xml:space="preserve"> Položka                                                                                                                                                                                                                                                       </t>
  </si>
  <si>
    <t>Hlavní činnost</t>
  </si>
  <si>
    <t>Doplňková činnost</t>
  </si>
  <si>
    <t>Celkem</t>
  </si>
  <si>
    <t>poplatky za studium  § 59 zák.111/1998 Sb.</t>
  </si>
  <si>
    <t>služby pro studenty</t>
  </si>
  <si>
    <t>mimorozpočtové granty *)</t>
  </si>
  <si>
    <t>pronájem</t>
  </si>
  <si>
    <t>z toho</t>
  </si>
  <si>
    <t>budovy, haly, stavby</t>
  </si>
  <si>
    <t>pozemky</t>
  </si>
  <si>
    <t>prostory</t>
  </si>
  <si>
    <t>tržby z prodeje majetku</t>
  </si>
  <si>
    <t>z toho</t>
  </si>
  <si>
    <t>budovy, stavby, haly</t>
  </si>
  <si>
    <t>dary</t>
  </si>
  <si>
    <t>ze zahraničí</t>
  </si>
  <si>
    <t>kolejné</t>
  </si>
  <si>
    <t>stravování studentů</t>
  </si>
  <si>
    <t>úroky</t>
  </si>
  <si>
    <t>dědictví</t>
  </si>
  <si>
    <t>*) uvést název a zdroj dotace</t>
  </si>
  <si>
    <t>Přehled vybraných neinvestičních nákladů</t>
  </si>
  <si>
    <t xml:space="preserve"> Hlavní činnost</t>
  </si>
  <si>
    <t>Osobní náklady</t>
  </si>
  <si>
    <t>mzdy</t>
  </si>
  <si>
    <t>OPPP(OON)</t>
  </si>
  <si>
    <t>dohody</t>
  </si>
  <si>
    <t>odstupné</t>
  </si>
  <si>
    <t>jiné</t>
  </si>
  <si>
    <t>provozní náklady **)</t>
  </si>
  <si>
    <t>pokuty, penále</t>
  </si>
  <si>
    <t>nájem</t>
  </si>
  <si>
    <t>opravy, údržba</t>
  </si>
  <si>
    <t xml:space="preserve">cestovné           </t>
  </si>
  <si>
    <t>v tom</t>
  </si>
  <si>
    <t>zahraničí</t>
  </si>
  <si>
    <t>tuzemsko</t>
  </si>
  <si>
    <t>na reprezentaci</t>
  </si>
  <si>
    <t>odpisy</t>
  </si>
  <si>
    <t>daň z příjmu</t>
  </si>
  <si>
    <t>poplatky</t>
  </si>
  <si>
    <t>stipendia</t>
  </si>
  <si>
    <t>pojištění dlouhodobého majetku</t>
  </si>
  <si>
    <t xml:space="preserve">Pozn.: </t>
  </si>
  <si>
    <t>Příloha č. 8</t>
  </si>
  <si>
    <t xml:space="preserve">Pracovníci a mzdové prostředky </t>
  </si>
  <si>
    <t>Č. řádku</t>
  </si>
  <si>
    <t>Ukazatel</t>
  </si>
  <si>
    <t>pedagogičtí</t>
  </si>
  <si>
    <t>nepedagogičtí</t>
  </si>
  <si>
    <t>Mzdové prostředky vyplacené  hrazené z MŠMT - kap. 333</t>
  </si>
  <si>
    <t>OPPP (dříve OON)</t>
  </si>
  <si>
    <t xml:space="preserve">Mzdové prostředky vyplacené  ze školného                                 </t>
  </si>
  <si>
    <t>Vyplacené mzdové prostředky z kap. 333 a ze školného *)</t>
  </si>
  <si>
    <t>pedagogům</t>
  </si>
  <si>
    <t>nepedagogům</t>
  </si>
  <si>
    <t>pedagogů</t>
  </si>
  <si>
    <t>nepedagogů</t>
  </si>
  <si>
    <t>granty a programy z ostatních kapitol</t>
  </si>
  <si>
    <t>ostatní (zahraničí, dary apod.)</t>
  </si>
  <si>
    <t>Mzdové prostředky vyplacené v doplňkové činnosti</t>
  </si>
  <si>
    <r>
      <t xml:space="preserve">Vyplacené mzdové prostředky </t>
    </r>
    <r>
      <rPr>
        <b/>
        <sz val="10"/>
        <rFont val="Arial"/>
        <family val="2"/>
        <charset val="238"/>
      </rPr>
      <t>celkem</t>
    </r>
    <r>
      <rPr>
        <sz val="10"/>
        <rFont val="Arial"/>
        <family val="2"/>
        <charset val="238"/>
      </rPr>
      <t xml:space="preserve"> </t>
    </r>
  </si>
  <si>
    <t>Příloha č. 9</t>
  </si>
  <si>
    <t>Fondy</t>
  </si>
  <si>
    <r>
      <t xml:space="preserve">Číslo </t>
    </r>
    <r>
      <rPr>
        <sz val="10"/>
        <color indexed="62"/>
        <rFont val="Arial"/>
        <family val="2"/>
        <charset val="238"/>
      </rPr>
      <t>ř.</t>
    </r>
  </si>
  <si>
    <t>*)</t>
  </si>
  <si>
    <t>Tvorba fondu</t>
  </si>
  <si>
    <t>Čerpání fondu</t>
  </si>
  <si>
    <t xml:space="preserve">      z toho: z hlavní činnosti</t>
  </si>
  <si>
    <t>Vysvětlivky:</t>
  </si>
  <si>
    <t>Příloha č. 10</t>
  </si>
  <si>
    <t xml:space="preserve">Počty studentů                    </t>
  </si>
  <si>
    <t>z toho:  studující v cizím jazyce*)</t>
  </si>
  <si>
    <t>Poznámka:</t>
  </si>
  <si>
    <t xml:space="preserve">   </t>
  </si>
  <si>
    <t>Stipendia</t>
  </si>
  <si>
    <t xml:space="preserve">           </t>
  </si>
  <si>
    <t>Z dotace</t>
  </si>
  <si>
    <t>MŠMT</t>
  </si>
  <si>
    <t xml:space="preserve">Stipendia celkem:        </t>
  </si>
  <si>
    <t>a</t>
  </si>
  <si>
    <t>sociální stipendia</t>
  </si>
  <si>
    <t>ubytovací stipendia</t>
  </si>
  <si>
    <t xml:space="preserve">dotace na činnost školy </t>
  </si>
  <si>
    <t>dotace celkem</t>
  </si>
  <si>
    <t xml:space="preserve">Finanční vypořádání  k ostatním kapitolám SR a jiným dotacím      </t>
  </si>
  <si>
    <t>Počet řádků odpovídá počtu dílčích částí subjektu (lze upravit dle potřeby)</t>
  </si>
  <si>
    <t>Příloha č. 5a</t>
  </si>
  <si>
    <t>Příloha č. 7</t>
  </si>
  <si>
    <t>*)studenti studující ve studijním programu akreditovaném pro výuku v cizím jazyce</t>
  </si>
  <si>
    <t xml:space="preserve">Celkem </t>
  </si>
  <si>
    <t xml:space="preserve">                 z doplňkové činnosti </t>
  </si>
  <si>
    <t>Č. ř.</t>
  </si>
  <si>
    <t>Celkem řádky 1+2+3+4</t>
  </si>
  <si>
    <t xml:space="preserve"> tis. Kč</t>
  </si>
  <si>
    <t>dotace na CEEPUS</t>
  </si>
  <si>
    <t>Příloha č. 4a</t>
  </si>
  <si>
    <t>sociální náklady*)</t>
  </si>
  <si>
    <t>zákonnné pojištění</t>
  </si>
  <si>
    <t xml:space="preserve">*)  Uvede se jejich přesná charakteristika - druh </t>
  </si>
  <si>
    <t>**) Jedná se zejména o pohonné hmoty, drobný majetek, telefony, energie, voda, pára, plyn</t>
  </si>
  <si>
    <t xml:space="preserve"> Po správném vyplnění řádků 5, 6 (a tím i 4), 7, 9 a 10 se nahradí hlášení "chyba" v řádku 8 náležitým číselným údajem</t>
  </si>
  <si>
    <t xml:space="preserve">*)  </t>
  </si>
  <si>
    <t>doplnit fondy organizace podle typu - uvést jmenovitě</t>
  </si>
  <si>
    <t>zdroje</t>
  </si>
  <si>
    <t>Ostatní</t>
  </si>
  <si>
    <t xml:space="preserve">           v tom: prospěchová</t>
  </si>
  <si>
    <t xml:space="preserve">                     sociální</t>
  </si>
  <si>
    <t xml:space="preserve">                     ubytovací </t>
  </si>
  <si>
    <t>od řádku 4 v tis. Kč</t>
  </si>
  <si>
    <t>k 31. 12.</t>
  </si>
  <si>
    <t>Poskytnuto k 31. 12.</t>
  </si>
  <si>
    <t>Použito k  31. 12.</t>
  </si>
  <si>
    <t>Stav k 1. 1.</t>
  </si>
  <si>
    <t xml:space="preserve">    z toho: příděl ze zisku za předchozí rok</t>
  </si>
  <si>
    <t>Stav k 31. 12.</t>
  </si>
  <si>
    <t>Počet studentů k 31. 10.</t>
  </si>
  <si>
    <t>Celkem k 31. 12.</t>
  </si>
  <si>
    <t>Návrh na rozdělení zisku z předchozího roku do fondů (návrh)</t>
  </si>
  <si>
    <t>Vráceno v průběhu roku na účet poskytovatele</t>
  </si>
  <si>
    <t>Vratka</t>
  </si>
  <si>
    <t>4 = 1 - 2 - 3</t>
  </si>
  <si>
    <t xml:space="preserve">sloupec 2 - vyplňuje se pokud  příjemce provedl vratku dotace nebo její části již v průběhu roku, za který se provádí finanční vypořádání, </t>
  </si>
  <si>
    <t>sloupec 4 - uvádí se celkový objem vratek dotace při finančním vypořádání</t>
  </si>
  <si>
    <t xml:space="preserve">                 zpět na účet poskytovatele</t>
  </si>
  <si>
    <t>Dotační položky a ukazatele</t>
  </si>
  <si>
    <t>údaje v Kč</t>
  </si>
  <si>
    <t>Skutečně čerpáno (poskytnuto)         k 31. 12. 2019</t>
  </si>
  <si>
    <t>Skutečně použito            k 31. 12.2019</t>
  </si>
  <si>
    <t>Přehled vybraných vlastních výnosů za rok 2019</t>
  </si>
  <si>
    <t>řádek 7, sloupec 5-Celkem, nesmí překročit výši hospodářského výsledku</t>
  </si>
  <si>
    <t>řádky 1 a 5, sloupec 5-Celkem, korespondují s Rozvahou Pasiva A 1.Fondy, úč. 911</t>
  </si>
  <si>
    <t>ROZVAHA</t>
  </si>
  <si>
    <t>v plném rozsahu</t>
  </si>
  <si>
    <t>k 31. prosinci 2020</t>
  </si>
  <si>
    <t>(v tisících Kč)</t>
  </si>
  <si>
    <t>AMBIS vysoká škola, a.s.</t>
  </si>
  <si>
    <t>Lindnerova 575/1</t>
  </si>
  <si>
    <t>Identifikační číslo</t>
  </si>
  <si>
    <t>180 00 Praha 8</t>
  </si>
  <si>
    <t>618 58 307</t>
  </si>
  <si>
    <t>Česká republika</t>
  </si>
  <si>
    <t>Označ.</t>
  </si>
  <si>
    <t xml:space="preserve">   a</t>
  </si>
  <si>
    <t>AKTIVA</t>
  </si>
  <si>
    <t>b</t>
  </si>
  <si>
    <t>řád.</t>
  </si>
  <si>
    <t>c</t>
  </si>
  <si>
    <t>Běžné účetní období</t>
  </si>
  <si>
    <t>Minulé účetní</t>
  </si>
  <si>
    <t>období</t>
  </si>
  <si>
    <t>Brutto</t>
  </si>
  <si>
    <t>Korekce</t>
  </si>
  <si>
    <t>Netto</t>
  </si>
  <si>
    <t>AKTIVA CELKEM</t>
  </si>
  <si>
    <t>B.</t>
  </si>
  <si>
    <t>Stálá aktiva</t>
  </si>
  <si>
    <t>B.I.</t>
  </si>
  <si>
    <t>Dlouhodobý nehmotný majetek</t>
  </si>
  <si>
    <t xml:space="preserve">  B.I.2.</t>
  </si>
  <si>
    <t>Ocenitelná práva</t>
  </si>
  <si>
    <t xml:space="preserve">    B.I.2.1.</t>
  </si>
  <si>
    <t>Software</t>
  </si>
  <si>
    <t xml:space="preserve">    B.I.2.2.</t>
  </si>
  <si>
    <t>Ostatní ocenitelná práva</t>
  </si>
  <si>
    <t xml:space="preserve">  B.I.4.</t>
  </si>
  <si>
    <t>Ostatní dlouhodobý nehmotný majetek</t>
  </si>
  <si>
    <t xml:space="preserve">  B.I.5.</t>
  </si>
  <si>
    <t xml:space="preserve">    B.I.5.2</t>
  </si>
  <si>
    <t>Nedokončený dlouhodobý nehmotný majetek</t>
  </si>
  <si>
    <t>B.II.</t>
  </si>
  <si>
    <t>Dlouhodobý hmotný majetek</t>
  </si>
  <si>
    <t xml:space="preserve">  B.II.1.</t>
  </si>
  <si>
    <t>Pozemky a stavby</t>
  </si>
  <si>
    <t xml:space="preserve">    B.II.1.2.</t>
  </si>
  <si>
    <t>Stavby</t>
  </si>
  <si>
    <t xml:space="preserve">  B.II.2.</t>
  </si>
  <si>
    <t>Hmotné movité věci a jejich soubory</t>
  </si>
  <si>
    <t xml:space="preserve">  B.II.4.</t>
  </si>
  <si>
    <t>Ostatní dlouhodobý hmotný majetek</t>
  </si>
  <si>
    <t xml:space="preserve">    B.II.4.3.</t>
  </si>
  <si>
    <t>Jiný dlouhodobý hmotný majetek</t>
  </si>
  <si>
    <t xml:space="preserve">  B.II.5.</t>
  </si>
  <si>
    <t>Poskytnuté zálohy na dlouhodobý hmotný majetek a nedokončený dlouhodobý hmotný majetek</t>
  </si>
  <si>
    <t xml:space="preserve">    B.II.5.2.</t>
  </si>
  <si>
    <t>Nedokončený dlouhodobý hmotný majetek</t>
  </si>
  <si>
    <t>C.</t>
  </si>
  <si>
    <t>Oběžná aktiva</t>
  </si>
  <si>
    <t>C.II.</t>
  </si>
  <si>
    <t>Pohledávky</t>
  </si>
  <si>
    <t xml:space="preserve">  C.II.1.</t>
  </si>
  <si>
    <t>Dlouhodobé pohledávky</t>
  </si>
  <si>
    <t xml:space="preserve">    C.II.1.4.</t>
  </si>
  <si>
    <t>Odložená daňová pohledávka</t>
  </si>
  <si>
    <t xml:space="preserve">    C.II.1.5.</t>
  </si>
  <si>
    <t>Pohledávky – ostatní</t>
  </si>
  <si>
    <t xml:space="preserve">      C.II.1.5.2.</t>
  </si>
  <si>
    <t>Dlouhodobě poskytnuté zálohy</t>
  </si>
  <si>
    <t xml:space="preserve">  C.II.2.</t>
  </si>
  <si>
    <t>Krátkodobé pohledávky</t>
  </si>
  <si>
    <t xml:space="preserve">    C.II.2.1.</t>
  </si>
  <si>
    <t>Pohledávky z obchodních vztahů</t>
  </si>
  <si>
    <t xml:space="preserve">    C.II.2.2.</t>
  </si>
  <si>
    <t>Pohledávky – ovládaná nebo ovládající osoba</t>
  </si>
  <si>
    <t xml:space="preserve">    C.II.2.4.</t>
  </si>
  <si>
    <t xml:space="preserve">      C.II.2.4.3.</t>
  </si>
  <si>
    <t>Stát – daňové pohledávky</t>
  </si>
  <si>
    <t xml:space="preserve">      C.II.2.4.4.</t>
  </si>
  <si>
    <t>Krátkodobé poskytnuté zálohy</t>
  </si>
  <si>
    <t xml:space="preserve">      C.II.2.4.5.</t>
  </si>
  <si>
    <t>Dohadné účty aktivní</t>
  </si>
  <si>
    <t xml:space="preserve">      C.II.2.4.6.</t>
  </si>
  <si>
    <t>Jiné pohledávky</t>
  </si>
  <si>
    <t>C.IV.</t>
  </si>
  <si>
    <t>Peněžní prostředky</t>
  </si>
  <si>
    <t xml:space="preserve">  C.IV.1.</t>
  </si>
  <si>
    <t>Peněžní prostředky v pokladně</t>
  </si>
  <si>
    <t xml:space="preserve">  C.IV.2.</t>
  </si>
  <si>
    <t>Peněžní prostředky na účtech</t>
  </si>
  <si>
    <t>D.</t>
  </si>
  <si>
    <t>Časové rozlišení aktiv</t>
  </si>
  <si>
    <t>D.1.</t>
  </si>
  <si>
    <t>Náklady příštích období</t>
  </si>
  <si>
    <t>PASIVA</t>
  </si>
  <si>
    <t>Běžné</t>
  </si>
  <si>
    <t>účetní</t>
  </si>
  <si>
    <t>Minulé</t>
  </si>
  <si>
    <t>PASIVA CELKEM</t>
  </si>
  <si>
    <t>A.</t>
  </si>
  <si>
    <t>Vlastní kapitál</t>
  </si>
  <si>
    <t>A.I.</t>
  </si>
  <si>
    <t>Základní kapitál</t>
  </si>
  <si>
    <t xml:space="preserve">  A.I.1.</t>
  </si>
  <si>
    <t>A.II.</t>
  </si>
  <si>
    <t>Ážio a kapitálové fondy</t>
  </si>
  <si>
    <t xml:space="preserve">  A.II.2.</t>
  </si>
  <si>
    <t>Kapitálové fondy</t>
  </si>
  <si>
    <t xml:space="preserve">    A.II.2.1.</t>
  </si>
  <si>
    <t>Ostatní kapitálové fondy</t>
  </si>
  <si>
    <t xml:space="preserve">    A.II.2.2.</t>
  </si>
  <si>
    <t>Oceňovací rozdíly z přecenění majetku a závazků (+/-)</t>
  </si>
  <si>
    <t>A.III.</t>
  </si>
  <si>
    <t>Fondy ze zisku</t>
  </si>
  <si>
    <t xml:space="preserve">  A.III.1.</t>
  </si>
  <si>
    <t>Ostatní rezervní fondy</t>
  </si>
  <si>
    <t xml:space="preserve">  A.III.2.</t>
  </si>
  <si>
    <t>Statutární a ostatní fondy</t>
  </si>
  <si>
    <t>A.IV.</t>
  </si>
  <si>
    <t>Výsledek hospodaření minulých let (+/-)</t>
  </si>
  <si>
    <t xml:space="preserve">  A.IV.1.</t>
  </si>
  <si>
    <t>Nerozdělený zisk nebo neuhrazená ztráta minulých let (+/-)</t>
  </si>
  <si>
    <t>A.V.</t>
  </si>
  <si>
    <t>Výsledek hospodaření běžného účetního období (+/-)</t>
  </si>
  <si>
    <t>B. + C.</t>
  </si>
  <si>
    <t>Cizí zdroje</t>
  </si>
  <si>
    <t>Rezervy</t>
  </si>
  <si>
    <t>B.4.</t>
  </si>
  <si>
    <t>Ostatní rezervy</t>
  </si>
  <si>
    <t>Závazky</t>
  </si>
  <si>
    <t>Krátkodobé závazky</t>
  </si>
  <si>
    <t xml:space="preserve">  C.II.3.</t>
  </si>
  <si>
    <t>Krátkodobé přijaté zálohy</t>
  </si>
  <si>
    <t xml:space="preserve">  C.II.4.</t>
  </si>
  <si>
    <t>Závazky z obchodních vztahů</t>
  </si>
  <si>
    <t xml:space="preserve">  C.II.8.</t>
  </si>
  <si>
    <t>Závazky ostatní</t>
  </si>
  <si>
    <t xml:space="preserve">    C.II.8.3.</t>
  </si>
  <si>
    <t>Závazky k zaměstnancům</t>
  </si>
  <si>
    <t xml:space="preserve">    C.II.8.4.</t>
  </si>
  <si>
    <t>Závazky ze sociálního zabezpečení a zdravotního pojištění</t>
  </si>
  <si>
    <t xml:space="preserve">    C.II.8.5.</t>
  </si>
  <si>
    <t>Stát – daňové závazky a dotace</t>
  </si>
  <si>
    <t xml:space="preserve">    C.II.8.6.</t>
  </si>
  <si>
    <t>Dohadné účty pasivní</t>
  </si>
  <si>
    <t xml:space="preserve">    C.II.8.7.</t>
  </si>
  <si>
    <t>Jiné závazky</t>
  </si>
  <si>
    <t>Časové rozlišení pasiv</t>
  </si>
  <si>
    <t>Výdaje příštích období</t>
  </si>
  <si>
    <t>D.2.</t>
  </si>
  <si>
    <t>Výnosy příštích období</t>
  </si>
  <si>
    <t>I.</t>
  </si>
  <si>
    <t>Tržby z prodeje výrobků a služeb</t>
  </si>
  <si>
    <t>A</t>
  </si>
  <si>
    <t>Výkonová spotřeba</t>
  </si>
  <si>
    <t xml:space="preserve">  A.2.</t>
  </si>
  <si>
    <t>Spotřeba materiálu a energie</t>
  </si>
  <si>
    <t xml:space="preserve">  A.3.</t>
  </si>
  <si>
    <t>Služby</t>
  </si>
  <si>
    <t>D</t>
  </si>
  <si>
    <t xml:space="preserve">  D.1.</t>
  </si>
  <si>
    <t>Mzdové náklady</t>
  </si>
  <si>
    <t xml:space="preserve">  D.2.</t>
  </si>
  <si>
    <t>Náklady na sociální zabezpečení, zdravotní pojištění a ostatní náklady</t>
  </si>
  <si>
    <t xml:space="preserve">    D.2.1.</t>
  </si>
  <si>
    <t>Náklady na sociální zabezpečení a zdravotní pojištění</t>
  </si>
  <si>
    <t xml:space="preserve">    D.2.2.</t>
  </si>
  <si>
    <t>Ostatní náklady</t>
  </si>
  <si>
    <t>E.</t>
  </si>
  <si>
    <t>Úpravy hodnot v provozní oblasti</t>
  </si>
  <si>
    <t xml:space="preserve">  E.1.</t>
  </si>
  <si>
    <t>Úpravy hodnot dlouhodobého nehmotného a hmotného majetku</t>
  </si>
  <si>
    <t xml:space="preserve">    E.1.1.</t>
  </si>
  <si>
    <t>Úpravy hodnot dlouhodobého nehmotného a hmotného majetku – trvalé</t>
  </si>
  <si>
    <t xml:space="preserve">  E.3.</t>
  </si>
  <si>
    <t>Úpravy hodnot pohledávek</t>
  </si>
  <si>
    <t>III.</t>
  </si>
  <si>
    <t>Ostatní provozní výnosy</t>
  </si>
  <si>
    <t xml:space="preserve">  III.1.</t>
  </si>
  <si>
    <t>Tržby z prodaného dlouhodobého majetku</t>
  </si>
  <si>
    <t xml:space="preserve">  III.3.</t>
  </si>
  <si>
    <t>Jiné provozní výnosy</t>
  </si>
  <si>
    <t>F.</t>
  </si>
  <si>
    <t>Ostatní provozní náklady</t>
  </si>
  <si>
    <t xml:space="preserve">  F.1.</t>
  </si>
  <si>
    <t>Zůstatková cena prodaného dlouhodobého majetku</t>
  </si>
  <si>
    <t xml:space="preserve">  F.3.</t>
  </si>
  <si>
    <t>Daně a poplatky</t>
  </si>
  <si>
    <t xml:space="preserve">  F.4.</t>
  </si>
  <si>
    <t>Rezervy v provozní oblasti a komplexní náklady příštích období</t>
  </si>
  <si>
    <t xml:space="preserve">  F.5.</t>
  </si>
  <si>
    <t>Jiné provozní náklady</t>
  </si>
  <si>
    <t>*</t>
  </si>
  <si>
    <t>Provozní výsledek hospodaření (+/-)</t>
  </si>
  <si>
    <t>za rok končící 31. prosincem 2020</t>
  </si>
  <si>
    <t>VÝKAZ ZISKU A ZTRÁTY</t>
  </si>
  <si>
    <t>IV.</t>
  </si>
  <si>
    <t>Výnosy z dlouhodobého finančního majetku – podíly</t>
  </si>
  <si>
    <t xml:space="preserve">  IV.2.</t>
  </si>
  <si>
    <t>Ostatní výnosy z podílů</t>
  </si>
  <si>
    <t>G.</t>
  </si>
  <si>
    <t>Náklady vynaložené na prodané podíly</t>
  </si>
  <si>
    <t>VI.</t>
  </si>
  <si>
    <t>Výnosové úroky a podobné výnosy</t>
  </si>
  <si>
    <t xml:space="preserve">  VI.1.</t>
  </si>
  <si>
    <t xml:space="preserve">  VI.2.</t>
  </si>
  <si>
    <t>Ostatní výnosové úroky a podobné výnosy</t>
  </si>
  <si>
    <t>Úpravy hodnot a rezervy ve finanční oblasti</t>
  </si>
  <si>
    <t>J.</t>
  </si>
  <si>
    <t>Nákladové úroky a podobné náklady</t>
  </si>
  <si>
    <t xml:space="preserve">  J.1.</t>
  </si>
  <si>
    <t>Nákladové úroky a podobné náklady – ovládaná nebo ovládající osoba</t>
  </si>
  <si>
    <t>VII.</t>
  </si>
  <si>
    <t>Ostatní finanční výnosy</t>
  </si>
  <si>
    <t>K.</t>
  </si>
  <si>
    <t>Ostatní finanční náklady</t>
  </si>
  <si>
    <t>Finanční výsledek hospodaření</t>
  </si>
  <si>
    <t>**</t>
  </si>
  <si>
    <t>Výsledek hospodaření před zdaněním (+/-)</t>
  </si>
  <si>
    <t>L.</t>
  </si>
  <si>
    <t>Daň z příjmů</t>
  </si>
  <si>
    <t xml:space="preserve">  L.2.</t>
  </si>
  <si>
    <t>Daň z příjmů odložená (+/-)</t>
  </si>
  <si>
    <t>Výsledek hospodaření po zdanění (+/-)</t>
  </si>
  <si>
    <t>***</t>
  </si>
  <si>
    <t>Výsledek hospodaření za účetní období (+/-)</t>
  </si>
  <si>
    <t>Čistý obrat za účetní období = I. + II. + III. + IV. + V. + VI. + VII.</t>
  </si>
  <si>
    <t>druhové členění</t>
  </si>
  <si>
    <t>Poskytnuté zálohy na dlouhodobý nehmotný majetek a nedokončený dlouhodobý nehmotný majetek</t>
  </si>
  <si>
    <t>Výnosové úroky a podobné výnosy – ovládaná nebo ovládající osoba</t>
  </si>
  <si>
    <t>1. Charakteristika a hlavní aktivity</t>
  </si>
  <si>
    <t>Vznik a charakteristika společnosti</t>
  </si>
  <si>
    <t>AMBIS vysoká škola, a.s., (dále též „společnost“) byla založena 17 převážně českými bankami a Bankovní asociací Praha na základě zakladatelské smlouvy dne 9. ledna 1994. Následně byla dne 2. září 1994 společnost zapsána do obchodního rejstříku, vedeného Městským soudem v Praze, oddíl B, číslo 2695. Společnost zahájila samostatnou činnost dne 1. října 1994. Rozhodnutím Ministerstva školství, mládeže a tělovýchovy České republiky ze dne 30. června 1999 byl společnosti udělen souhlas působit jako soukromá vysoká škola neuniverzitního typu. V květnu r. 2000 rozhodla valná hromada akcionářů o změně obchodního jména společnosti na "Bankovní institut vysoká škola, a.s.".</t>
  </si>
  <si>
    <t>V roce 2017 došlo k fúzi společností, společnost Vysoká škola regionálního rozvoje, s.r.o., jako společnost zanikající a společnost Bankovní institut vysoká škola, a.s., jako společnost nástupnická, uskutečnily fúzi sloučením ve smyslu § 61 odst. 1 zákona č. 125/2008 Sb., o přeměnách obchodních společností a družstev, v platném znění (dále jen „Zákon o přeměnách“). Fúzí došlo k zániku společnosti Vysoká škola regionálního rozvoje, s.r.o., a přechodu jejího jmění na společnost Bankovní institut vysoká škola, a.s. Společnost Bankovní institut vysoká škola, a.s., vstoupila do právního postavení společnosti Vysoká škola regionálního rozvoje, s.r.o. Rozhodným dnem byl 1. leden 2017. Účinnost fúze nastala ke dni zápisu fúze do obchodního rejstříku k 1. červenci 2017.</t>
  </si>
  <si>
    <t>Společnost Bankovní institut vysoká škola, a.s., dne 1. července 2017 změnila název (obchodní firmu) na „Vysoká škola regionálního rozvoje a Bankovní institut – AMBIS, a.s.“.</t>
  </si>
  <si>
    <t>V roce 2018 došlo k další fúzi společností, Soukromá vysoká škola ekonomických studií, s.r.o., jako společnost zanikající a společnost Vysoká škola regionálního rozvoje a Bankovní institut - AMBIS, a.s., jako společnost nástupnická, uskutečnily fúzi sloučením ve smyslu § 61 odst. 1 Zákona o přeměnách. Fúzí došlo k zániku společnosti Soukromá vysoká škola ekonomických studií, s.r.o., a přechodu jejího jmění na společnost Vysoká škola regionálního rozvoje a Bankovní institut – AMBIS, a.s. Společnost Vysoká škola regionálního rozvoje a Bankovní institut – AMBIS, a.s., vstoupila do právního postavení společnosti Soukromá vysoká škola ekonomických studií, s.r.o. Rozhodným dnem byl 1. leden 2018. Účinnost fúze nastala ke dni zápisu fúze do obchodního rejstříku k 1. srpnu 2018.</t>
  </si>
  <si>
    <t xml:space="preserve">Společnost Vysoká škola regionálního rozvoje a Bankovní institut – AMBIS, a.s. dne 1. prosince 2020 změnila název (obchodní firmu). Její současný název (obchodní firma) zní „AMBIS vysoká škola, a.s.“ </t>
  </si>
  <si>
    <t>Vlastníci společnosti</t>
  </si>
  <si>
    <t>Jediným akcionářem společnosti k 31. prosinci 2020 je:</t>
  </si>
  <si>
    <t>College Holding, s.r.o., Praha, IČ 046 26 991 (akciový podíl 100%)</t>
  </si>
  <si>
    <t>Sídlo společnosti</t>
  </si>
  <si>
    <t>Předmět činnosti</t>
  </si>
  <si>
    <r>
      <t>1.</t>
    </r>
    <r>
      <rPr>
        <sz val="7"/>
        <rFont val="Times New Roman"/>
        <family val="1"/>
        <charset val="238"/>
      </rPr>
      <t xml:space="preserve">      </t>
    </r>
    <r>
      <rPr>
        <sz val="11"/>
        <rFont val="Circular Pro Book"/>
        <family val="2"/>
      </rPr>
      <t>Vysokoškolské vzdělávání na soukromé vysoké škole dle zákona č. 111/1998 Sb., o vysokých školách a o změně a doplnění dalších zákonů, vzdělávací činnost pro bankovní i mimobankovní sféru formou systémového vzdělávání.</t>
    </r>
  </si>
  <si>
    <r>
      <t>2.</t>
    </r>
    <r>
      <rPr>
        <sz val="7"/>
        <rFont val="Times New Roman"/>
        <family val="1"/>
        <charset val="238"/>
      </rPr>
      <t xml:space="preserve">     </t>
    </r>
    <r>
      <rPr>
        <sz val="11"/>
        <rFont val="Circular Pro Book"/>
        <family val="2"/>
      </rPr>
      <t>Nakladatelská činnost.</t>
    </r>
  </si>
  <si>
    <r>
      <t>3.</t>
    </r>
    <r>
      <rPr>
        <sz val="7"/>
        <rFont val="Times New Roman"/>
        <family val="1"/>
        <charset val="238"/>
      </rPr>
      <t xml:space="preserve">     </t>
    </r>
    <r>
      <rPr>
        <sz val="11"/>
        <rFont val="Circular Pro Book"/>
        <family val="2"/>
      </rPr>
      <t>Vydavatelská činnost – neperiodický tisk.</t>
    </r>
  </si>
  <si>
    <r>
      <t>4.</t>
    </r>
    <r>
      <rPr>
        <sz val="7"/>
        <rFont val="Times New Roman"/>
        <family val="1"/>
        <charset val="238"/>
      </rPr>
      <t xml:space="preserve">     </t>
    </r>
    <r>
      <rPr>
        <sz val="11"/>
        <rFont val="Circular Pro Book"/>
        <family val="2"/>
      </rPr>
      <t>Pronájem nemovitostí, bytů a nebytových prostor.</t>
    </r>
  </si>
  <si>
    <r>
      <t>5.</t>
    </r>
    <r>
      <rPr>
        <sz val="7"/>
        <rFont val="Times New Roman"/>
        <family val="1"/>
        <charset val="238"/>
      </rPr>
      <t xml:space="preserve">     </t>
    </r>
    <r>
      <rPr>
        <sz val="11"/>
        <rFont val="Circular Pro Book"/>
        <family val="2"/>
      </rPr>
      <t>Výroba, obchod a služby neuvedené v přílohách 1 až 3 živnostenského zákona.</t>
    </r>
  </si>
  <si>
    <r>
      <t>6.</t>
    </r>
    <r>
      <rPr>
        <sz val="7"/>
        <rFont val="Times New Roman"/>
        <family val="1"/>
        <charset val="238"/>
      </rPr>
      <t xml:space="preserve">     </t>
    </r>
    <r>
      <rPr>
        <sz val="11"/>
        <rFont val="Circular Pro Book"/>
        <family val="2"/>
      </rPr>
      <t>Hostinská činnost.</t>
    </r>
  </si>
  <si>
    <t>Členové představenstva a dozorčí rady k 31. prosinci 2020</t>
  </si>
  <si>
    <t>Členové představenstva</t>
  </si>
  <si>
    <t>Členové dozorčí rady</t>
  </si>
  <si>
    <t>Dr. Martina Mannová</t>
  </si>
  <si>
    <t>Dr. Matthias Afting</t>
  </si>
  <si>
    <t>Radek Stavinoha</t>
  </si>
  <si>
    <t>Konsolidovanou účetní závěrku nejužší i nejširší skupiny účetních jednotek, ke které společnost jako konsolidovaná účetní jednotka patří, sestavuje COGNOS Aktiengesellschaft, 20148 Hamburk, Alte Rabenstraße 2, Spolková republika Německo. Tuto konsolidovanou účetní závěrku je možné získat v sídle konsolidující společnosti.</t>
  </si>
  <si>
    <t>Organizační struktura</t>
  </si>
  <si>
    <t>Společnost svou převážnou část svých aktivit vykonává v centrále ve svém sídle, kromě toho má pobočku v Brně.</t>
  </si>
  <si>
    <t>V čele Společnosti stojí představenstvo. Členy představenstva jsou generální ředitel a rektorka.</t>
  </si>
  <si>
    <t>2. Zásadní účetní postupy používané společností</t>
  </si>
  <si>
    <t>Účetní závěrka byla připravena na základě účetnictví vedeného v souladu se zákonem o účetnictví a příslušnými nařízeními a vyhláškami platnými v České republice.</t>
  </si>
  <si>
    <t>Tato účetní závěrka je připravena v souladu se zákonem č. 563/1991 Sb., o účetnictví, ve znění pozdějších předpisů (dále jen zákon o účetnictví) a s vyhláškou Ministerstva financí České republiky č. 500/2002 Sb., kterou se provádějí některá ustanovení zákona o účetnictví, ve znění pozdějších předpisů, pro účetní jednotky, které jsou podnikateli účtujícími v soustavě podvojného účetnictví (dále jen vyhláška).</t>
  </si>
  <si>
    <t>Účetní závěrka je sestavena za předpokladu nepřetržitého trvání společnosti.</t>
  </si>
  <si>
    <r>
      <t>a)</t>
    </r>
    <r>
      <rPr>
        <sz val="7"/>
        <rFont val="Times New Roman"/>
        <family val="1"/>
        <charset val="238"/>
      </rPr>
      <t xml:space="preserve">     </t>
    </r>
    <r>
      <rPr>
        <sz val="11"/>
        <rFont val="Circular Pro Book"/>
        <family val="2"/>
      </rPr>
      <t>Dlouhodobý hmotný a nehmotný majetek</t>
    </r>
  </si>
  <si>
    <t>Dlouhodobý hmotný a nehmotný majetek je evidován v pořizovací ceně. Drobný dlouhodobý hmotný a nehmotný majetek v pořizovací ceně od 5 tis. Kč do 40 tis. Kč, resp. do 60 tis. Kč, je vykazován v rozvaze a odepisován lineárně po 24 měsíců. Dlouhodobý hmotný a nehmotný majetek v pořizovací ceně do 5 tis. Kč není vykazován v rozvaze a je účtován do nákladů v roce jeho pořízení.</t>
  </si>
  <si>
    <t>V následující tabulce jsou uvedeny metody a doby odpisování podle skupin majetku:</t>
  </si>
  <si>
    <t>Majetek</t>
  </si>
  <si>
    <t>Metoda</t>
  </si>
  <si>
    <t>Doba odpisování</t>
  </si>
  <si>
    <t>Lineární</t>
  </si>
  <si>
    <t>50 let</t>
  </si>
  <si>
    <t>Kancelářské stroje</t>
  </si>
  <si>
    <t>3 roky</t>
  </si>
  <si>
    <t>Nábytek a vybavení</t>
  </si>
  <si>
    <t>5 let</t>
  </si>
  <si>
    <t>Automobily</t>
  </si>
  <si>
    <t>Patenty a ostatní nehmotná aktiva</t>
  </si>
  <si>
    <t>6 let</t>
  </si>
  <si>
    <t>Odpisy jsou ve výkazu zisku a ztráty vykázány v položce „Úpravy hodnot dlouhodobého nehmotného a hmotného majetku – trvalé“.</t>
  </si>
  <si>
    <t>Technická zhodnocení na najatém hmotném majetku jsou odpisována lineární metodou po dobu trvání nájemní smlouvy nebo po dobu odhadované životnosti, a to vždy po tu, která je kratší.</t>
  </si>
  <si>
    <r>
      <t>b)</t>
    </r>
    <r>
      <rPr>
        <sz val="7"/>
        <rFont val="Times New Roman"/>
        <family val="1"/>
        <charset val="238"/>
      </rPr>
      <t xml:space="preserve">     </t>
    </r>
    <r>
      <rPr>
        <sz val="11"/>
        <rFont val="Circular Pro Book"/>
        <family val="2"/>
      </rPr>
      <t>Stanovení opravných položek a rezerv</t>
    </r>
  </si>
  <si>
    <t>Společnost tvoří opravné položky k dlouhodobému hmotnému majetku na základě porovnání zůstatkové hodnoty dlouhodobého hmotného majetku s jejich tržním oceněním.</t>
  </si>
  <si>
    <t>Společnost stanoví opravné položky k pochybným pohledávkám na základě vlastní analýzy platební schopnosti svých zákazníků a věkové struktury pohledávek. Tvorba a zúčtování opravných položek je vykázána ve výkazu zisku a ztráty v položce „Úpravy hodnot pohledávek“.</t>
  </si>
  <si>
    <t>Rezerva na nevybranou dovolenou je k rozvahovému dni tvořena na základě analýzy nevybrané dovolené za dané účetní období a průměrných mzdových nákladů včetně nákladů na sociální zabezpečení a zdravotní pojištění dle jednotlivých zaměstnanců.</t>
  </si>
  <si>
    <t>Společnost dále tvoří rezervy na další závazky, které v budoucnu vzniknou v příčinné souvislosti se sledovaným obdobím. Jedná se například o rezervy na probíhající právní spory, audit atd.</t>
  </si>
  <si>
    <r>
      <t>c)</t>
    </r>
    <r>
      <rPr>
        <sz val="7"/>
        <rFont val="Times New Roman"/>
        <family val="1"/>
        <charset val="238"/>
      </rPr>
      <t xml:space="preserve">     </t>
    </r>
    <r>
      <rPr>
        <sz val="11"/>
        <rFont val="Circular Pro Book"/>
        <family val="2"/>
      </rPr>
      <t>Přepočty cizích měn</t>
    </r>
  </si>
  <si>
    <t>Společnost používá pro přepočet transakcí v cizí měně denní kurz ČNB. V průběhu roku účtuje společnost pouze o realizovaných kurzových ziscích a ztrátách.</t>
  </si>
  <si>
    <t>Aktiva a pasiva v zahraniční měně jsou k rozvahovému dni přepočítávána podle kurzu devizového trhu vyhlášeného ČNB. Nerealizované kurzové zisky a ztráty jsou zachyceny ve výsledku hospodaření.</t>
  </si>
  <si>
    <r>
      <t>d)</t>
    </r>
    <r>
      <rPr>
        <sz val="7"/>
        <rFont val="Times New Roman"/>
        <family val="1"/>
        <charset val="238"/>
      </rPr>
      <t xml:space="preserve">     </t>
    </r>
    <r>
      <rPr>
        <sz val="11"/>
        <rFont val="Circular Pro Book"/>
        <family val="2"/>
      </rPr>
      <t xml:space="preserve">Účtování výnosů a nákladů </t>
    </r>
  </si>
  <si>
    <t xml:space="preserve">Výnosy a náklady se účtují časově rozlišené, tj. do období, s nímž věcně i časově souvisejí. </t>
  </si>
  <si>
    <t>Významnou položku časového rozlišení tvoří časové rozlišení školného.</t>
  </si>
  <si>
    <r>
      <t>e)</t>
    </r>
    <r>
      <rPr>
        <sz val="7"/>
        <rFont val="Times New Roman"/>
        <family val="1"/>
        <charset val="238"/>
      </rPr>
      <t xml:space="preserve">     </t>
    </r>
    <r>
      <rPr>
        <sz val="11"/>
        <rFont val="Circular Pro Book"/>
        <family val="2"/>
      </rPr>
      <t>Použití odhadů</t>
    </r>
  </si>
  <si>
    <t>Sestavení účetní závěrky vyžaduje, aby vedení společnosti používalo odhady a předpoklady, jež mají vliv na vykazované hodnoty majetku a závazků k datu účetní závěrky a na vykazovanou výši výnosů a nákladů za sledované období. Vedení společnosti stanovilo tyto odhady a předpoklady na základě všech jemu dostupných relevantních informací získaných zejména na základě historických zkušeností a dalších dostupných zdrojů. Nicméně, jak vyplývá z podstaty odhadu, skutečné hodnoty v budoucnu se mohou od těchto odhadů odlišovat.</t>
  </si>
  <si>
    <t>Odhady a výchozí předpoklady použité v běžném účetním období ovlivňovaly především hodnotu vykázaných pohledávek z obchodních vztahů a rezerv.</t>
  </si>
  <si>
    <r>
      <t>f)</t>
    </r>
    <r>
      <rPr>
        <sz val="7"/>
        <rFont val="Times New Roman"/>
        <family val="1"/>
        <charset val="238"/>
      </rPr>
      <t xml:space="preserve">      </t>
    </r>
    <r>
      <rPr>
        <sz val="11"/>
        <rFont val="Circular Pro Book"/>
        <family val="2"/>
      </rPr>
      <t>Účtování o dotacích</t>
    </r>
  </si>
  <si>
    <t>Společnost čerpá různé formy dotací poskytované z různých zdrojů na základě různých právních předpisů nebo jiných pravidel například evropských programů. O dotaci se účtuje ve chvíli nezpochybnitelného právního nároku na dotaci. Ten se posuzuje u každé dotace individuálně na základě pravidel poskytovatele dotace.</t>
  </si>
  <si>
    <r>
      <t>g)</t>
    </r>
    <r>
      <rPr>
        <sz val="7"/>
        <rFont val="Times New Roman"/>
        <family val="1"/>
        <charset val="238"/>
      </rPr>
      <t xml:space="preserve">     </t>
    </r>
    <r>
      <rPr>
        <sz val="11"/>
        <rFont val="Circular Pro Book"/>
        <family val="2"/>
      </rPr>
      <t>Daň z příjmů</t>
    </r>
  </si>
  <si>
    <t>Daň z příjmů za dané období se skládá ze splatné daně a ze změny stavu odložené daně.</t>
  </si>
  <si>
    <t>Splatná daň zahrnuje odhad daně vypočtený z daňového základu s použitím daňové sazby platné v běžném období a veškeré doměrky a vratky za minulá období.</t>
  </si>
  <si>
    <t>Odložená daň vychází z veškerých dočasných rozdílů mezi účetní a daňovou hodnotou aktiv a pasiv, případně dalších dočasných rozdílů (daňová ztráta), s použitím očekávané daňové sazby platné pro období, ve kterém budou daňový závazek nebo pohledávka uplatněny.</t>
  </si>
  <si>
    <t>O odložené daňové pohledávce se účtuje pouze tehdy, je-li pravděpodobné, že bude v následujících účetních obdobích uplatněna.</t>
  </si>
  <si>
    <t>3. Dlouhodobý majetek</t>
  </si>
  <si>
    <r>
      <t>a)</t>
    </r>
    <r>
      <rPr>
        <sz val="7"/>
        <rFont val="Times New Roman"/>
        <family val="1"/>
        <charset val="238"/>
      </rPr>
      <t xml:space="preserve">     </t>
    </r>
    <r>
      <rPr>
        <sz val="11"/>
        <rFont val="Circular Pro Book"/>
        <family val="2"/>
      </rPr>
      <t>Dlouhodobý nehmotný majetek</t>
    </r>
  </si>
  <si>
    <t>Ostatní dl. nehm. maj.</t>
  </si>
  <si>
    <t>Pořizovací cena</t>
  </si>
  <si>
    <t xml:space="preserve">Počáteční zůstatek </t>
  </si>
  <si>
    <t>Přírůstky</t>
  </si>
  <si>
    <t>--</t>
  </si>
  <si>
    <t>Úbytky</t>
  </si>
  <si>
    <t>Přeúčtování</t>
  </si>
  <si>
    <t>Konečný zůstatek</t>
  </si>
  <si>
    <t>Oprávky</t>
  </si>
  <si>
    <t>Počáteční zůstatek</t>
  </si>
  <si>
    <t>Odpisy</t>
  </si>
  <si>
    <t>Oprávky k úbytkům</t>
  </si>
  <si>
    <t>Zůstatková hodnota 1. 1.</t>
  </si>
  <si>
    <t>Zůstatková hodnota 31. 12.</t>
  </si>
  <si>
    <r>
      <t>b)</t>
    </r>
    <r>
      <rPr>
        <sz val="7"/>
        <rFont val="Times New Roman"/>
        <family val="1"/>
        <charset val="238"/>
      </rPr>
      <t xml:space="preserve">     </t>
    </r>
    <r>
      <rPr>
        <sz val="11"/>
        <rFont val="Circular Pro Book"/>
        <family val="2"/>
      </rPr>
      <t>Dlouhodobý hmotný majetek</t>
    </r>
  </si>
  <si>
    <t>Samostatné movité věci</t>
  </si>
  <si>
    <t>Jiný DHM</t>
  </si>
  <si>
    <t>Nedokončený dl. hmot. maj.</t>
  </si>
  <si>
    <t>Oprávky k úbytkům</t>
  </si>
  <si>
    <t>Mezi největší přírůstky majetku v roce 2020 patřila venkovní klimatizační jednotka za 257 tis. Kč</t>
  </si>
  <si>
    <t>Najatý majetek</t>
  </si>
  <si>
    <t>Společnost využívá formou pronájmu studijní informační systémy.</t>
  </si>
  <si>
    <t>4. Pohledávky a závazky z obchodních vztahů</t>
  </si>
  <si>
    <r>
      <t>a)</t>
    </r>
    <r>
      <rPr>
        <sz val="7"/>
        <rFont val="Times New Roman"/>
        <family val="1"/>
        <charset val="238"/>
      </rPr>
      <t xml:space="preserve">     </t>
    </r>
    <r>
      <rPr>
        <sz val="11"/>
        <rFont val="Circular Pro Book"/>
        <family val="2"/>
      </rPr>
      <t>Krátkodobé pohledávky z obchodních vztahů činí 48 744 tis. Kč (2019 – 25 545 tis. Kč), ze kterých 27 450 tis. Kč představují pohledávky po lhůtě splatnosti. Opravná položka k pochybným pohledávkám z obchodních vztahů k 31. prosinci 2020 činila 18 093 tis. Kč (2019 – 15 260 tis. Kč).</t>
    </r>
  </si>
  <si>
    <r>
      <t>b)</t>
    </r>
    <r>
      <rPr>
        <sz val="7"/>
        <rFont val="Times New Roman"/>
        <family val="1"/>
        <charset val="238"/>
      </rPr>
      <t xml:space="preserve">     </t>
    </r>
    <r>
      <rPr>
        <sz val="11"/>
        <rFont val="Circular Pro Book"/>
        <family val="2"/>
      </rPr>
      <t>Krátkodobé závazky z obchodních vztahů činí 8 301 tis. Kč (2019 – 3 193 tis. Kč), ze kterých 727 tis. Kč představují závazky po lhůtě splatnosti.</t>
    </r>
  </si>
  <si>
    <t>5. Krátkodobé poskytnuté a přijaté zálohy</t>
  </si>
  <si>
    <r>
      <t>a)</t>
    </r>
    <r>
      <rPr>
        <sz val="7"/>
        <rFont val="Times New Roman"/>
        <family val="1"/>
        <charset val="238"/>
      </rPr>
      <t xml:space="preserve">     </t>
    </r>
    <r>
      <rPr>
        <sz val="11"/>
        <rFont val="Circular Pro Book"/>
        <family val="2"/>
      </rPr>
      <t>Krátkodobé poskytnuté zálohy ve výši 1 056 tis. Kč (2019 – 791 tis. Kč) představují převážně zaplacené zálohy na náklady spojené se službami a energiemi nebytových prostor v Praze – Libni.</t>
    </r>
  </si>
  <si>
    <r>
      <t>b)</t>
    </r>
    <r>
      <rPr>
        <sz val="7"/>
        <rFont val="Times New Roman"/>
        <family val="1"/>
        <charset val="238"/>
      </rPr>
      <t xml:space="preserve">     </t>
    </r>
    <r>
      <rPr>
        <sz val="11"/>
        <rFont val="Circular Pro Book"/>
        <family val="2"/>
      </rPr>
      <t>Krátkodobé přijaté zálohy ve výši 11 tis. Kč (2019 – 178 tis. Kč) představují přijaté zálohy na školné.</t>
    </r>
  </si>
  <si>
    <t xml:space="preserve">6. Výnosy příštích období </t>
  </si>
  <si>
    <t>Výnosy příštích období ve výši 86 847 tis. Kč (2019 – 31 941 tis. Kč) představují časově rozlišené výnosy ze školného, resp. celoživotního vzdělávání.</t>
  </si>
  <si>
    <t>7. Dohadné účty pasivní</t>
  </si>
  <si>
    <t>Dohadné účty pasivní ve výši 1 345 tis. Kč (2019 – 715 tis. Kč) zahrnují především dohad na spotřebu energií v pronajatých prostorech, dohad na služby spojené se skupinovým systémem řízením kvality a auditní služby.</t>
  </si>
  <si>
    <t>8. Opravné položky</t>
  </si>
  <si>
    <t>OP k finančním investicím</t>
  </si>
  <si>
    <t>OP k pohledávkám</t>
  </si>
  <si>
    <t>Zůstatek k 1. 1. 2020</t>
  </si>
  <si>
    <t>-</t>
  </si>
  <si>
    <t>Tvorba</t>
  </si>
  <si>
    <t>Rozpuštění / použití</t>
  </si>
  <si>
    <t>Zůstatek k 31. 12. 2020</t>
  </si>
  <si>
    <t>Společnost k 31. prosinci 2020 vytvořila opravnou položku v plné výši k poskytnuté půjčce společnosti MILESTONE School of Business, a.s.</t>
  </si>
  <si>
    <t>9. Vlastní kapitál</t>
  </si>
  <si>
    <t>Přehled pohybů vlastního kapitálu</t>
  </si>
  <si>
    <t>Výsledek</t>
  </si>
  <si>
    <t>hosp.</t>
  </si>
  <si>
    <t>běžného období</t>
  </si>
  <si>
    <t>Neuhrazená ztráta minulých let</t>
  </si>
  <si>
    <t>Oceň. rozdíly</t>
  </si>
  <si>
    <t>z přec. maj.</t>
  </si>
  <si>
    <t>a záv.</t>
  </si>
  <si>
    <t>Zůstatek k 31. 12. 2019</t>
  </si>
  <si>
    <t>3 020</t>
  </si>
  <si>
    <t>Převod HV roku 2019</t>
  </si>
  <si>
    <t>Zisk za rok 2020</t>
  </si>
  <si>
    <t>Základní kapitál Společnosti ve výši 20 102 tis. Kč je rozdělen na 437 kusů zaknihovaných akcií znějících na jméno o jmenovité hodnotě jedné akcie ve výši 46 tis. Kč.</t>
  </si>
  <si>
    <t>10. Rezervy</t>
  </si>
  <si>
    <t>Rezerva na nevyčerpanou dovolenou</t>
  </si>
  <si>
    <t>Rezervy ostatní</t>
  </si>
  <si>
    <t>Čerpání / rozpuštění</t>
  </si>
  <si>
    <t xml:space="preserve">11. Informace o zaměstnancích </t>
  </si>
  <si>
    <t>Průměrný přepočtený počet zaměstnanců v roce 2020 je 134 (2019 – 116).</t>
  </si>
  <si>
    <t>Ve sledovaném období byly členům představenstva poskytnuty zápůjčky ve výši 8 114 tis. Kč se splatností k 31. prosinci 2023 a úrokovou sazbou 4 % p. a.</t>
  </si>
  <si>
    <t>Žádné jiné zálohy, závdavky, zápůjčky a úvěry členům řídících, kontrolních a správních orgánů nebyly ve sledovaném období vyplaceny.</t>
  </si>
  <si>
    <t>12. Závazky ze sociálního zabezpečení a zdravotního pojištění</t>
  </si>
  <si>
    <t>Závazky ze sociálního zabezpečení a zdravotního pojištění činí 2 972 tis. Kč (2019 – 1 972 tis. Kč), ze kterých 1 926 tis. Kč (2019 – 1 265 tis. Kč) představují závazky ze sociálního zabezpečení a 1 046 tis. Kč (2019 – 707 tis. Kč) představují závazky ze zdravotního pojištění. Žádný z těchto závazků není po lhůtě splatnosti.</t>
  </si>
  <si>
    <t xml:space="preserve">13. Stát – daňové závazky a dotace </t>
  </si>
  <si>
    <t>Daňové závazky činí 10 769 tis. Kč (2019 – 7 705 tis. Kč). Z toho 8 201 tis. Kč (2019 – 6 209 tis. Kč) tvoří závazek z titulu dotací a 1 098 tis. Kč (2019 – 528 tis. Kč) tvoří závazek z titulu daně z přidané hodnoty.</t>
  </si>
  <si>
    <t>14. Daň z příjmů</t>
  </si>
  <si>
    <r>
      <t>a)</t>
    </r>
    <r>
      <rPr>
        <sz val="7"/>
        <rFont val="Times New Roman"/>
        <family val="1"/>
        <charset val="238"/>
      </rPr>
      <t xml:space="preserve">     </t>
    </r>
    <r>
      <rPr>
        <sz val="11"/>
        <rFont val="Circular Pro Book"/>
        <family val="2"/>
      </rPr>
      <t>Splatná</t>
    </r>
  </si>
  <si>
    <t>Společnost v roce 2020 nevykazuje splatnou daň z příjmů z důvodu uplatnění daňových ztrát minulých let.</t>
  </si>
  <si>
    <r>
      <t>b)</t>
    </r>
    <r>
      <rPr>
        <sz val="7"/>
        <rFont val="Times New Roman"/>
        <family val="1"/>
        <charset val="238"/>
      </rPr>
      <t xml:space="preserve">     </t>
    </r>
    <r>
      <rPr>
        <sz val="11"/>
        <rFont val="Circular Pro Book"/>
        <family val="2"/>
      </rPr>
      <t>Odložená</t>
    </r>
  </si>
  <si>
    <t xml:space="preserve">          Pohledávky</t>
  </si>
  <si>
    <t xml:space="preserve">          Závazky</t>
  </si>
  <si>
    <t xml:space="preserve">         Rozdíl</t>
  </si>
  <si>
    <t xml:space="preserve">Daňové ztráty </t>
  </si>
  <si>
    <t>Odložená daňová pohledávka / (závazek)</t>
  </si>
  <si>
    <t>V souladu s účetními postupy uvedenými v bodě 2 (g) byla pro výpočet odložené daně použita daňová sazba 19 %.</t>
  </si>
  <si>
    <t>15. Informace o spřízněných stranách</t>
  </si>
  <si>
    <t>Společnost nakupuje materiál, využívá služeb spřízněných stran v rámci běžné obchodní činnosti podniku.</t>
  </si>
  <si>
    <t xml:space="preserve">    Tržby</t>
  </si>
  <si>
    <t xml:space="preserve">    Nákupy</t>
  </si>
  <si>
    <t>Trivi a.s. – vedení části mzdové agendy</t>
  </si>
  <si>
    <t>College Café, s.r.o. – podnájem prostor, zajištění občerstvení</t>
  </si>
  <si>
    <t>Vysoká škola Karla Engliše, a.s., v likvidaci, –</t>
  </si>
  <si>
    <t>podnájem prostor, uskladnění a uchování písemností</t>
  </si>
  <si>
    <t>MILESTONE School of Business, a.s. – podnájem prostor, přefakturace Heliosu</t>
  </si>
  <si>
    <t>College Holding, s.r.o. – podnájem prostor, přefakturace Heliosu</t>
  </si>
  <si>
    <t>COGNOS AG – ISO</t>
  </si>
  <si>
    <t>COGNOS International GmbH – marketing, služby, poradenství</t>
  </si>
  <si>
    <t>COGNOS International SE – služby poradenství</t>
  </si>
  <si>
    <t>Společnost k 31. prosinci 2020 eviduje poskytnuté úvěry společnosti MILESTONE School of Business, a.s., v celkové výši 2 702 tis. Kč. Tyto úvěry jsou úročeny sazbou 5 % p. a. Splatnost úvěrů je sjednána na dobu neurčitou s výpovědní lhůtou 6 měsíců.</t>
  </si>
  <si>
    <t>Společnost k 31. prosinci 2020 eviduje poskytnuté úvěry společnosti College Holding, s.r.o., v celkové výši 61 343 tis. Kč. Tyto úvěry jsou úročeny sazbou 5 % p. a. Splatnost úvěrů je sjednána na dobu neurčitou s výpovědní lhůtou 6 měsíců.</t>
  </si>
  <si>
    <t>Společnost k 31. prosinci 2020 eviduje poskytnutý úvěr společnosti COGNOS International SE ve výši 21 413 tis. Kč. Tento úvěr je úročen sazbou 4 % p. a. Úvěr je splatný nejpozději k 31. prosinci 2023 s možností dřívějšího splacení.</t>
  </si>
  <si>
    <t>Společnost k 31. prosinci 2020 eviduje poskytnutý úvěr společnosti COGNOS AG ve výši 10 723 tis. Kč. Tento úvěr je úročen sazbou 4 % p. a. Úvěr je splatný nejpozději k 31. prosinci 2023 s možností dřívějšího splacení.</t>
  </si>
  <si>
    <t>Společnost k 31. prosinci 2020 eviduje poskytnuté úvěry pro Radka Stavinohu v celkové výši 8 216 tis. Kč. Tyto úvěry jsou úročeny sazbou 4 % p. a. Úvěry jsou splatné nejpozději k 31. prosinci 2023 s možností dřívějšího splacení.</t>
  </si>
  <si>
    <t>16. Jiné provozní výnosy</t>
  </si>
  <si>
    <t>Jiné provozní výnosy činily za rok 2020 11 839 tis. Kč (2019 – 10 283 tis. Kč) a zahrnují především smluvní pokuty a úroky z prodlení a výnosy z dotací.</t>
  </si>
  <si>
    <t>17. Významné následné události</t>
  </si>
  <si>
    <t>Vedení společnosti plánuje v roce 2021 realizovat fúzi společnosti AMBIS vysoká škola, a.s. (nástupnická společnost), se společnostmi College Holding, s.r.o. (zanikající společnost), a MILESTONE School of Business, a.s. (zanikající společnost), s právními účinky k 1. červnu 2021, s rozhodným dnem 1. ledna 2021.</t>
  </si>
  <si>
    <t>K datu sestavení účetní závěrky nejsou vedení společnosti známy žádné jiné významné následné události, které by ovlivnily účetní závěrku k 31. prosinci 2020.</t>
  </si>
  <si>
    <t>Sestaveno dne: 31. března 2021</t>
  </si>
  <si>
    <t>Celkem 2020</t>
  </si>
  <si>
    <r>
      <t>PŘÍLOHA V ÚČETNÍ ZÁVĚRCE ZA ROK KONČÍCÍ 
31. PROSINCEM 2020 (v tis.</t>
    </r>
    <r>
      <rPr>
        <sz val="11"/>
        <rFont val="Circular Pro Book"/>
        <family val="2"/>
      </rPr>
      <t> </t>
    </r>
    <r>
      <rPr>
        <sz val="12"/>
        <rFont val="Circular Pro Book"/>
        <family val="2"/>
      </rPr>
      <t>Kč)</t>
    </r>
  </si>
  <si>
    <t>Nedokon-čený dl. nehm. maj.</t>
  </si>
  <si>
    <t>Průměrná mzda za rok 2020 v Kč /v propočtu na 12 měsíců, bez OPPP(OON)</t>
  </si>
  <si>
    <t>Průměrná mzda za rok 2020 v Kč</t>
  </si>
  <si>
    <t xml:space="preserve">Mzdové prostředky vyplacené v roce 2020 z ostatních zdrojů  </t>
  </si>
  <si>
    <t>Finanční vypořádání SVŠ se státním rozpočtem za rok 2020 z kapitoly 333 - MŠMT</t>
  </si>
  <si>
    <t>sloupec 1 - uvádí se celkový objem dotace stanovený v rozhodnutí, převedené poskytovatelem na účet příjemce do 31. 12. 2020</t>
  </si>
  <si>
    <t>sloupec 3 - uvádí se výše skutečně použitých prostředků příjemcem z poskytnuté  dotace k 31. 12. 2020</t>
  </si>
  <si>
    <t>Průměrný evid. počet pracovníků přepočtený za rok 2020 (celkem)</t>
  </si>
  <si>
    <t>Nárůst mzdy r.2020 oproti r. 2019 v %</t>
  </si>
  <si>
    <t>TAČR TL01000463</t>
  </si>
  <si>
    <t>TAČR TL03000207</t>
  </si>
  <si>
    <t>TAČR TL03000657</t>
  </si>
  <si>
    <t>GAČR 19-06020S</t>
  </si>
  <si>
    <t xml:space="preserve">             Erasmus+</t>
  </si>
  <si>
    <t xml:space="preserve">             OP VVV</t>
  </si>
  <si>
    <t xml:space="preserve">             Eureka</t>
  </si>
  <si>
    <t xml:space="preserve">             MŠMT ESF</t>
  </si>
  <si>
    <t xml:space="preserve">             Erasmus+ IRL</t>
  </si>
  <si>
    <t xml:space="preserve">             Erasmus+ 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</si>
</sst>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2">
    <font>
      <sz val="10"/>
      <name val="Arial CE"/>
      <charset val="238"/>
    </font>
    <font>
      <sz val="10"/>
      <name val="Arial"/>
      <family val="2"/>
      <charset val="238"/>
    </font>
    <font>
      <b/>
      <sz val="14"/>
      <name val="Arial"/>
      <family val="2"/>
      <charset val="238"/>
    </font>
    <font>
      <sz val="10"/>
      <name val="Arial CE"/>
      <charset val="238"/>
    </font>
    <font>
      <b/>
      <sz val="10"/>
      <name val="Arial"/>
      <family val="2"/>
      <charset val="238"/>
    </font>
    <font>
      <i/>
      <sz val="10"/>
      <name val="Arial"/>
      <family val="2"/>
      <charset val="238"/>
    </font>
    <font>
      <sz val="12"/>
      <name val="Arial"/>
      <family val="2"/>
      <charset val="238"/>
    </font>
    <font>
      <i/>
      <sz val="10"/>
      <color indexed="10"/>
      <name val="Arial"/>
      <family val="2"/>
      <charset val="238"/>
    </font>
    <font>
      <b/>
      <sz val="12"/>
      <name val="Times New Roman"/>
      <family val="1"/>
      <charset val="238"/>
    </font>
    <font>
      <sz val="10"/>
      <name val="Times New Roman"/>
      <family val="1"/>
      <charset val="238"/>
    </font>
    <font>
      <sz val="10"/>
      <color indexed="10"/>
      <name val="Times New Roman"/>
      <family val="1"/>
      <charset val="238"/>
    </font>
    <font>
      <b/>
      <sz val="8"/>
      <color indexed="81"/>
      <name val="Tahoma"/>
      <family val="2"/>
      <charset val="238"/>
    </font>
    <font>
      <sz val="8"/>
      <color indexed="81"/>
      <name val="Tahoma"/>
      <family val="2"/>
      <charset val="238"/>
    </font>
    <font>
      <sz val="9"/>
      <name val="Arial"/>
      <family val="2"/>
      <charset val="238"/>
    </font>
    <font>
      <sz val="10"/>
      <color indexed="62"/>
      <name val="Arial"/>
      <family val="2"/>
      <charset val="238"/>
    </font>
    <font>
      <sz val="12"/>
      <color indexed="12"/>
      <name val="Arial"/>
      <family val="2"/>
      <charset val="238"/>
    </font>
    <font>
      <b/>
      <i/>
      <sz val="12"/>
      <name val="Arial"/>
      <family val="2"/>
      <charset val="238"/>
    </font>
    <font>
      <sz val="9"/>
      <name val="Arial CE"/>
      <charset val="238"/>
    </font>
    <font>
      <sz val="10"/>
      <color indexed="10"/>
      <name val="Arial"/>
      <family val="2"/>
      <charset val="238"/>
    </font>
    <font>
      <sz val="14"/>
      <name val="Arial"/>
      <family val="2"/>
      <charset val="238"/>
    </font>
    <font>
      <b/>
      <sz val="16"/>
      <name val="Arial"/>
      <family val="2"/>
      <charset val="238"/>
    </font>
    <font>
      <b/>
      <sz val="9"/>
      <name val="Arial"/>
      <family val="2"/>
      <charset val="238"/>
    </font>
    <font>
      <sz val="11"/>
      <name val="Circular Pro Book"/>
      <family val="2"/>
    </font>
    <font>
      <sz val="12"/>
      <name val="Circular Pro Book"/>
      <family val="2"/>
    </font>
    <font>
      <b/>
      <sz val="14.5"/>
      <name val="Circular Pro Book"/>
      <family val="2"/>
    </font>
    <font>
      <b/>
      <sz val="10.5"/>
      <name val="Circular Pro Book"/>
      <family val="2"/>
    </font>
    <font>
      <sz val="10.5"/>
      <name val="Circular Pro Book"/>
      <family val="2"/>
    </font>
    <font>
      <sz val="8"/>
      <name val="Circular Pro Book"/>
      <family val="2"/>
    </font>
    <font>
      <b/>
      <sz val="7"/>
      <name val="Circular Pro Book"/>
      <family val="2"/>
    </font>
    <font>
      <sz val="7"/>
      <name val="Circular Pro Book"/>
      <family val="2"/>
    </font>
    <font>
      <sz val="11"/>
      <name val="Calibri"/>
      <family val="2"/>
      <charset val="238"/>
    </font>
    <font>
      <b/>
      <sz val="12"/>
      <name val="Circular Pro Book"/>
      <family val="2"/>
    </font>
    <font>
      <sz val="6"/>
      <name val="Circular Pro Book"/>
      <family val="2"/>
    </font>
    <font>
      <sz val="9"/>
      <name val="Circular Pro Book"/>
      <family val="2"/>
    </font>
    <font>
      <b/>
      <i/>
      <sz val="11"/>
      <name val="Circular Pro Book"/>
      <family val="2"/>
    </font>
    <font>
      <sz val="7"/>
      <name val="Times New Roman"/>
      <family val="1"/>
      <charset val="238"/>
    </font>
    <font>
      <i/>
      <sz val="11"/>
      <name val="Circular Pro Book"/>
      <family val="2"/>
    </font>
    <font>
      <b/>
      <sz val="9"/>
      <name val="Circular Pro Book"/>
      <family val="2"/>
    </font>
    <font>
      <sz val="8.5"/>
      <name val="Circular Pro Book"/>
      <family val="2"/>
    </font>
    <font>
      <sz val="10"/>
      <color theme="3" tint="0.39997558519241921"/>
      <name val="Arial"/>
      <family val="2"/>
      <charset val="238"/>
    </font>
    <font>
      <b/>
      <sz val="7"/>
      <color rgb="FF272727"/>
      <name val="Circular Pro Book"/>
      <family val="2"/>
    </font>
    <font>
      <sz val="7"/>
      <color rgb="FF272727"/>
      <name val="Circular Pro Book"/>
      <family val="2"/>
    </font>
  </fonts>
  <fills count="6">
    <fill>
      <patternFill patternType="none"/>
    </fill>
    <fill>
      <patternFill patternType="gray125"/>
    </fill>
    <fill>
      <patternFill patternType="solid">
        <fgColor indexed="41"/>
        <bgColor indexed="64"/>
      </patternFill>
    </fill>
    <fill>
      <patternFill patternType="solid">
        <fgColor rgb="FFBFBFBF"/>
        <bgColor indexed="64"/>
      </patternFill>
    </fill>
    <fill>
      <patternFill patternType="solid">
        <fgColor rgb="FFF2F2F2"/>
        <bgColor indexed="64"/>
      </patternFill>
    </fill>
    <fill>
      <patternFill patternType="solid">
        <fgColor rgb="FFD9D9D9"/>
        <bgColor indexed="64"/>
      </patternFill>
    </fill>
  </fills>
  <borders count="101">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ck">
        <color indexed="64"/>
      </top>
      <bottom/>
      <diagonal/>
    </border>
    <border>
      <left/>
      <right style="medium">
        <color indexed="64"/>
      </right>
      <top/>
      <bottom/>
      <diagonal/>
    </border>
    <border>
      <left/>
      <right style="medium">
        <color indexed="64"/>
      </right>
      <top/>
      <bottom style="thick">
        <color indexed="64"/>
      </bottom>
      <diagonal/>
    </border>
    <border>
      <left/>
      <right/>
      <top style="medium">
        <color indexed="64"/>
      </top>
      <bottom style="thick">
        <color indexed="64"/>
      </bottom>
      <diagonal/>
    </border>
    <border>
      <left/>
      <right/>
      <top/>
      <bottom style="medium">
        <color indexed="64"/>
      </bottom>
      <diagonal/>
    </border>
    <border>
      <left style="medium">
        <color indexed="64"/>
      </left>
      <right style="medium">
        <color indexed="64"/>
      </right>
      <top style="thick">
        <color indexed="64"/>
      </top>
      <bottom/>
      <diagonal/>
    </border>
    <border>
      <left style="thick">
        <color indexed="64"/>
      </left>
      <right/>
      <top/>
      <bottom/>
      <diagonal/>
    </border>
    <border>
      <left style="thick">
        <color indexed="64"/>
      </left>
      <right/>
      <top style="medium">
        <color indexed="64"/>
      </top>
      <bottom style="thick">
        <color indexed="64"/>
      </bottom>
      <diagonal/>
    </border>
    <border>
      <left/>
      <right/>
      <top style="thick">
        <color indexed="64"/>
      </top>
      <bottom/>
      <diagonal/>
    </border>
    <border>
      <left/>
      <right style="thick">
        <color indexed="64"/>
      </right>
      <top/>
      <bottom/>
      <diagonal/>
    </border>
    <border>
      <left/>
      <right style="thick">
        <color indexed="64"/>
      </right>
      <top style="medium">
        <color indexed="64"/>
      </top>
      <bottom style="thick">
        <color indexed="64"/>
      </bottom>
      <diagonal/>
    </border>
    <border>
      <left/>
      <right style="thick">
        <color indexed="64"/>
      </right>
      <top/>
      <bottom style="medium">
        <color indexed="64"/>
      </bottom>
      <diagonal/>
    </border>
    <border>
      <left style="thin">
        <color indexed="64"/>
      </left>
      <right style="thin">
        <color indexed="64"/>
      </right>
      <top style="medium">
        <color indexed="64"/>
      </top>
      <bottom style="thin">
        <color indexed="64"/>
      </bottom>
      <diagonal/>
    </border>
    <border>
      <left style="thick">
        <color indexed="64"/>
      </left>
      <right/>
      <top style="thick">
        <color indexed="64"/>
      </top>
      <bottom/>
      <diagonal/>
    </border>
    <border>
      <left style="thick">
        <color indexed="64"/>
      </left>
      <right/>
      <top/>
      <bottom style="medium">
        <color indexed="64"/>
      </bottom>
      <diagonal/>
    </border>
    <border>
      <left style="thick">
        <color indexed="64"/>
      </left>
      <right/>
      <top style="medium">
        <color indexed="64"/>
      </top>
      <bottom/>
      <diagonal/>
    </border>
    <border>
      <left/>
      <right/>
      <top style="medium">
        <color indexed="64"/>
      </top>
      <bottom/>
      <diagonal/>
    </border>
    <border>
      <left/>
      <right/>
      <top style="thick">
        <color indexed="64"/>
      </top>
      <bottom style="medium">
        <color indexed="64"/>
      </bottom>
      <diagonal/>
    </border>
    <border>
      <left/>
      <right style="thick">
        <color indexed="64"/>
      </right>
      <top style="thick">
        <color indexed="64"/>
      </top>
      <bottom/>
      <diagonal/>
    </border>
    <border>
      <left/>
      <right/>
      <top/>
      <bottom style="thick">
        <color indexed="64"/>
      </bottom>
      <diagonal/>
    </border>
    <border>
      <left/>
      <right style="thick">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
      <left style="thick">
        <color indexed="64"/>
      </left>
      <right/>
      <top style="thick">
        <color indexed="64"/>
      </top>
      <bottom style="medium">
        <color indexed="64"/>
      </bottom>
      <diagonal/>
    </border>
    <border>
      <left style="medium">
        <color indexed="64"/>
      </left>
      <right/>
      <top style="thick">
        <color indexed="64"/>
      </top>
      <bottom/>
      <diagonal/>
    </border>
    <border>
      <left/>
      <right style="thick">
        <color indexed="64"/>
      </right>
      <top/>
      <bottom style="thick">
        <color indexed="64"/>
      </bottom>
      <diagonal/>
    </border>
    <border>
      <left style="thick">
        <color indexed="64"/>
      </left>
      <right/>
      <top/>
      <bottom style="thick">
        <color indexed="64"/>
      </bottom>
      <diagonal/>
    </border>
    <border>
      <left/>
      <right style="thick">
        <color indexed="64"/>
      </right>
      <top style="thick">
        <color indexed="64"/>
      </top>
      <bottom style="medium">
        <color indexed="64"/>
      </bottom>
      <diagonal/>
    </border>
  </borders>
  <cellStyleXfs count="9">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cellStyleXfs>
  <cellXfs count="552">
    <xf numFmtId="0" fontId="0" fillId="0" borderId="0" xfId="0"/>
    <xf numFmtId="0" fontId="2" fillId="0" borderId="0" xfId="6" applyFont="1" applyAlignment="1">
      <alignment vertical="center"/>
    </xf>
    <xf numFmtId="0" fontId="1" fillId="0" borderId="0" xfId="6" applyFont="1" applyAlignment="1">
      <alignment vertical="center"/>
    </xf>
    <xf numFmtId="0" fontId="4" fillId="0" borderId="0" xfId="6" applyFont="1" applyAlignment="1">
      <alignment vertical="center"/>
    </xf>
    <xf numFmtId="0" fontId="4" fillId="0" borderId="1" xfId="6" applyFont="1" applyBorder="1" applyAlignment="1">
      <alignment horizontal="center" vertical="center" wrapText="1"/>
    </xf>
    <xf numFmtId="0" fontId="4" fillId="0" borderId="2" xfId="6" applyFont="1" applyBorder="1" applyAlignment="1">
      <alignment horizontal="center" vertical="center"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1" fillId="0" borderId="0" xfId="6" applyFont="1" applyAlignment="1">
      <alignment horizontal="center" vertical="center"/>
    </xf>
    <xf numFmtId="0" fontId="4" fillId="0" borderId="5" xfId="6" applyFont="1" applyBorder="1" applyAlignment="1">
      <alignment vertical="center" wrapText="1"/>
    </xf>
    <xf numFmtId="0" fontId="1" fillId="0" borderId="6" xfId="6" applyFont="1" applyBorder="1" applyAlignment="1">
      <alignment horizontal="justify" vertical="center" wrapText="1"/>
    </xf>
    <xf numFmtId="0" fontId="4" fillId="0" borderId="7" xfId="6" applyFont="1" applyBorder="1" applyAlignment="1">
      <alignment horizontal="justify" vertical="center" wrapText="1"/>
    </xf>
    <xf numFmtId="0" fontId="1" fillId="0" borderId="0" xfId="6" applyFont="1" applyBorder="1" applyAlignment="1">
      <alignment horizontal="justify" vertical="center" wrapText="1"/>
    </xf>
    <xf numFmtId="0" fontId="4" fillId="0" borderId="0" xfId="6" applyFont="1" applyBorder="1" applyAlignment="1">
      <alignment horizontal="justify" vertical="center" wrapText="1"/>
    </xf>
    <xf numFmtId="0" fontId="0" fillId="0" borderId="0" xfId="0" applyBorder="1"/>
    <xf numFmtId="0" fontId="1" fillId="0" borderId="0" xfId="6" applyFont="1" applyBorder="1" applyAlignment="1">
      <alignment vertical="center"/>
    </xf>
    <xf numFmtId="0" fontId="1" fillId="0" borderId="8" xfId="6" applyFont="1" applyBorder="1" applyAlignment="1">
      <alignment horizontal="center" vertical="center" wrapText="1"/>
    </xf>
    <xf numFmtId="0" fontId="1" fillId="0" borderId="0" xfId="6" applyFont="1" applyBorder="1" applyAlignment="1">
      <alignment horizontal="center" vertical="center" wrapText="1"/>
    </xf>
    <xf numFmtId="0" fontId="6" fillId="0" borderId="9" xfId="6" applyFont="1" applyBorder="1" applyAlignment="1">
      <alignment vertical="center" wrapText="1"/>
    </xf>
    <xf numFmtId="0" fontId="6" fillId="0" borderId="10" xfId="6" applyFont="1" applyBorder="1" applyAlignment="1">
      <alignment vertical="center" wrapText="1"/>
    </xf>
    <xf numFmtId="0" fontId="6" fillId="0" borderId="8" xfId="6" applyFont="1" applyBorder="1" applyAlignment="1">
      <alignment vertical="center" wrapText="1"/>
    </xf>
    <xf numFmtId="0" fontId="6" fillId="0" borderId="0" xfId="6" applyFont="1" applyBorder="1" applyAlignment="1">
      <alignment vertical="center" wrapText="1"/>
    </xf>
    <xf numFmtId="0" fontId="39" fillId="0" borderId="0" xfId="6" applyFont="1" applyAlignment="1">
      <alignment vertical="center"/>
    </xf>
    <xf numFmtId="0" fontId="1" fillId="0" borderId="0" xfId="4" applyFont="1" applyAlignment="1">
      <alignment vertical="center"/>
    </xf>
    <xf numFmtId="0" fontId="1" fillId="0" borderId="0" xfId="4" applyFont="1" applyBorder="1" applyAlignment="1">
      <alignment vertical="center"/>
    </xf>
    <xf numFmtId="0" fontId="4" fillId="0" borderId="0" xfId="4" applyFont="1" applyAlignment="1">
      <alignment vertical="center" wrapText="1"/>
    </xf>
    <xf numFmtId="0" fontId="1" fillId="0" borderId="0" xfId="4" applyFont="1" applyAlignment="1">
      <alignment horizontal="center" vertical="center"/>
    </xf>
    <xf numFmtId="0" fontId="1" fillId="0" borderId="11" xfId="4" applyFont="1" applyBorder="1" applyAlignment="1">
      <alignment vertical="center" wrapText="1"/>
    </xf>
    <xf numFmtId="0" fontId="5" fillId="0" borderId="11" xfId="4" applyFont="1" applyBorder="1" applyAlignment="1">
      <alignment vertical="center" wrapText="1"/>
    </xf>
    <xf numFmtId="0" fontId="7" fillId="0" borderId="11" xfId="4" applyFont="1" applyBorder="1" applyAlignment="1">
      <alignment vertical="center" wrapText="1"/>
    </xf>
    <xf numFmtId="0" fontId="4" fillId="0" borderId="12" xfId="4" applyFont="1" applyBorder="1" applyAlignment="1">
      <alignment vertical="center" wrapText="1"/>
    </xf>
    <xf numFmtId="0" fontId="8" fillId="0" borderId="0" xfId="5" applyFont="1" applyBorder="1" applyAlignment="1" applyProtection="1">
      <alignment vertical="center"/>
      <protection locked="0"/>
    </xf>
    <xf numFmtId="0" fontId="9" fillId="0" borderId="0" xfId="5" applyFont="1" applyBorder="1" applyAlignment="1" applyProtection="1">
      <alignment vertical="center"/>
      <protection locked="0"/>
    </xf>
    <xf numFmtId="0" fontId="9" fillId="0" borderId="0" xfId="5" applyFont="1" applyBorder="1" applyAlignment="1">
      <alignment vertical="center"/>
    </xf>
    <xf numFmtId="0" fontId="9" fillId="0" borderId="0" xfId="5" applyFont="1" applyAlignment="1">
      <alignment vertical="center"/>
    </xf>
    <xf numFmtId="0" fontId="1" fillId="0" borderId="0" xfId="5" applyAlignment="1" applyProtection="1">
      <alignment vertical="center"/>
      <protection locked="0"/>
    </xf>
    <xf numFmtId="0" fontId="1" fillId="0" borderId="0" xfId="5" applyAlignment="1">
      <alignment vertical="center"/>
    </xf>
    <xf numFmtId="0" fontId="9" fillId="0" borderId="0" xfId="5" applyFont="1" applyAlignment="1" applyProtection="1">
      <alignment vertical="center"/>
      <protection locked="0"/>
    </xf>
    <xf numFmtId="0" fontId="9" fillId="0" borderId="0" xfId="5" applyFont="1" applyBorder="1" applyAlignment="1" applyProtection="1">
      <alignment horizontal="center" vertical="center" wrapText="1"/>
      <protection locked="0"/>
    </xf>
    <xf numFmtId="0" fontId="1" fillId="0" borderId="0" xfId="5" applyProtection="1">
      <protection locked="0"/>
    </xf>
    <xf numFmtId="0" fontId="1" fillId="0" borderId="0" xfId="5"/>
    <xf numFmtId="0" fontId="9" fillId="0" borderId="0" xfId="5" applyFont="1" applyAlignment="1">
      <alignment horizontal="center" vertical="center"/>
    </xf>
    <xf numFmtId="0" fontId="9" fillId="0" borderId="0" xfId="5" applyFont="1" applyBorder="1" applyAlignment="1">
      <alignment horizontal="center" vertical="center" wrapText="1"/>
    </xf>
    <xf numFmtId="0" fontId="9" fillId="0" borderId="0" xfId="5" applyFont="1" applyBorder="1" applyAlignment="1">
      <alignment horizontal="justify" vertical="center" wrapText="1"/>
    </xf>
    <xf numFmtId="0" fontId="9" fillId="0" borderId="0" xfId="5" applyFont="1" applyBorder="1" applyAlignment="1" applyProtection="1">
      <alignment horizontal="center" vertical="center"/>
      <protection locked="0"/>
    </xf>
    <xf numFmtId="0" fontId="9" fillId="0" borderId="0" xfId="5" applyFont="1" applyBorder="1" applyAlignment="1" applyProtection="1">
      <alignment vertical="center" wrapText="1"/>
      <protection hidden="1"/>
    </xf>
    <xf numFmtId="0" fontId="1" fillId="0" borderId="0" xfId="5" applyFont="1"/>
    <xf numFmtId="0" fontId="10" fillId="0" borderId="0" xfId="5" applyFont="1" applyAlignment="1">
      <alignment vertical="center"/>
    </xf>
    <xf numFmtId="0" fontId="1" fillId="0" borderId="0" xfId="3" applyFont="1" applyAlignment="1">
      <alignment vertical="center"/>
    </xf>
    <xf numFmtId="0" fontId="2" fillId="0" borderId="0" xfId="3" applyFont="1" applyAlignment="1">
      <alignment vertical="center"/>
    </xf>
    <xf numFmtId="0" fontId="1" fillId="0" borderId="0" xfId="3" applyFont="1" applyBorder="1" applyAlignment="1">
      <alignment vertical="center"/>
    </xf>
    <xf numFmtId="0" fontId="1" fillId="0" borderId="7" xfId="3" applyFont="1" applyBorder="1" applyAlignment="1">
      <alignment horizontal="center" vertical="center"/>
    </xf>
    <xf numFmtId="0" fontId="1" fillId="0" borderId="13" xfId="3" applyFont="1" applyBorder="1" applyAlignment="1">
      <alignment horizontal="center" vertical="center" wrapText="1"/>
    </xf>
    <xf numFmtId="0" fontId="1" fillId="0" borderId="14" xfId="3" applyFont="1" applyBorder="1" applyAlignment="1">
      <alignment horizontal="center" vertical="center" wrapText="1"/>
    </xf>
    <xf numFmtId="0" fontId="1" fillId="0" borderId="12" xfId="3" applyFont="1" applyBorder="1" applyAlignment="1">
      <alignment horizontal="center" vertical="center" wrapText="1"/>
    </xf>
    <xf numFmtId="0" fontId="1" fillId="0" borderId="0" xfId="3" applyFont="1" applyAlignment="1">
      <alignment horizontal="center" vertical="center"/>
    </xf>
    <xf numFmtId="0" fontId="1" fillId="0" borderId="15" xfId="3" applyFont="1" applyBorder="1" applyAlignment="1">
      <alignment vertical="center"/>
    </xf>
    <xf numFmtId="0" fontId="1" fillId="0" borderId="16" xfId="3" applyFont="1" applyBorder="1" applyAlignment="1">
      <alignment vertical="center"/>
    </xf>
    <xf numFmtId="0" fontId="1" fillId="0" borderId="17" xfId="3"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1" fillId="0" borderId="20" xfId="3" applyFont="1" applyBorder="1" applyAlignment="1">
      <alignment vertical="center"/>
    </xf>
    <xf numFmtId="0" fontId="0" fillId="0" borderId="21" xfId="0" applyBorder="1" applyAlignment="1">
      <alignment vertical="center"/>
    </xf>
    <xf numFmtId="0" fontId="1" fillId="0" borderId="22" xfId="3" applyFont="1" applyBorder="1" applyAlignment="1">
      <alignment vertical="center"/>
    </xf>
    <xf numFmtId="0" fontId="4" fillId="0" borderId="0" xfId="3" applyFont="1" applyAlignment="1">
      <alignment horizontal="justify" vertical="center"/>
    </xf>
    <xf numFmtId="0" fontId="1" fillId="0" borderId="7" xfId="6" applyFont="1" applyBorder="1" applyAlignment="1">
      <alignment horizontal="center" vertical="center" wrapText="1"/>
    </xf>
    <xf numFmtId="0" fontId="4" fillId="0" borderId="12" xfId="6" applyFont="1" applyBorder="1" applyAlignment="1">
      <alignment horizontal="center" vertical="center" wrapText="1"/>
    </xf>
    <xf numFmtId="0" fontId="1" fillId="0" borderId="5" xfId="6" applyFont="1" applyBorder="1" applyAlignment="1">
      <alignment horizontal="center" vertical="center"/>
    </xf>
    <xf numFmtId="0" fontId="1" fillId="0" borderId="15" xfId="6" applyFont="1" applyBorder="1" applyAlignment="1">
      <alignment vertical="center"/>
    </xf>
    <xf numFmtId="0" fontId="1" fillId="0" borderId="16" xfId="6" applyFont="1" applyBorder="1" applyAlignment="1">
      <alignment vertical="center"/>
    </xf>
    <xf numFmtId="0" fontId="1" fillId="0" borderId="0" xfId="6" applyFont="1" applyBorder="1" applyAlignment="1">
      <alignment vertical="center" wrapText="1"/>
    </xf>
    <xf numFmtId="0" fontId="1" fillId="0" borderId="23" xfId="6" applyFont="1" applyBorder="1" applyAlignment="1">
      <alignment horizontal="center" vertical="center"/>
    </xf>
    <xf numFmtId="0" fontId="1" fillId="0" borderId="18" xfId="6" applyFont="1" applyBorder="1" applyAlignment="1">
      <alignment vertical="center"/>
    </xf>
    <xf numFmtId="0" fontId="1" fillId="0" borderId="17" xfId="6" applyFont="1" applyBorder="1" applyAlignment="1">
      <alignment vertical="center"/>
    </xf>
    <xf numFmtId="0" fontId="1" fillId="0" borderId="24" xfId="6" applyFont="1" applyBorder="1" applyAlignment="1">
      <alignment horizontal="center" vertical="center"/>
    </xf>
    <xf numFmtId="0" fontId="1" fillId="0" borderId="19" xfId="6" applyFont="1" applyBorder="1" applyAlignment="1">
      <alignment vertical="center"/>
    </xf>
    <xf numFmtId="0" fontId="1" fillId="0" borderId="20" xfId="6" applyFont="1" applyBorder="1" applyAlignment="1">
      <alignment vertical="center"/>
    </xf>
    <xf numFmtId="0" fontId="1" fillId="0" borderId="25" xfId="6" applyFont="1" applyBorder="1" applyAlignment="1">
      <alignment horizontal="center" vertical="center"/>
    </xf>
    <xf numFmtId="0" fontId="1" fillId="0" borderId="26" xfId="6" applyFont="1" applyBorder="1" applyAlignment="1">
      <alignment vertical="center"/>
    </xf>
    <xf numFmtId="0" fontId="1" fillId="0" borderId="13" xfId="6" applyFont="1" applyBorder="1" applyAlignment="1">
      <alignment vertical="center"/>
    </xf>
    <xf numFmtId="0" fontId="1" fillId="0" borderId="0" xfId="6" applyFont="1" applyAlignment="1">
      <alignment horizontal="justify" vertical="center"/>
    </xf>
    <xf numFmtId="0" fontId="4" fillId="0" borderId="0" xfId="6" applyFont="1" applyBorder="1" applyAlignment="1">
      <alignment horizontal="justify" vertical="center"/>
    </xf>
    <xf numFmtId="0" fontId="1" fillId="0" borderId="0" xfId="6" applyFont="1" applyFill="1" applyBorder="1" applyAlignment="1">
      <alignment vertical="center"/>
    </xf>
    <xf numFmtId="0" fontId="1" fillId="0" borderId="27" xfId="6" applyFont="1" applyBorder="1" applyAlignment="1">
      <alignment horizontal="center" vertical="center" wrapText="1"/>
    </xf>
    <xf numFmtId="0" fontId="4" fillId="0" borderId="7"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28" xfId="6" applyFont="1" applyBorder="1" applyAlignment="1">
      <alignment horizontal="center" vertical="center" wrapText="1"/>
    </xf>
    <xf numFmtId="0" fontId="1" fillId="0" borderId="14" xfId="6" applyFont="1" applyBorder="1" applyAlignment="1">
      <alignment horizontal="center" vertical="center" wrapText="1"/>
    </xf>
    <xf numFmtId="0" fontId="1" fillId="0" borderId="28" xfId="6" applyFont="1" applyBorder="1" applyAlignment="1">
      <alignment horizontal="center" vertical="center" wrapText="1"/>
    </xf>
    <xf numFmtId="0" fontId="1" fillId="0" borderId="12" xfId="6" applyFont="1" applyBorder="1" applyAlignment="1">
      <alignment horizontal="center" vertical="center" wrapText="1"/>
    </xf>
    <xf numFmtId="0" fontId="1" fillId="0" borderId="29" xfId="6" applyFont="1" applyBorder="1" applyAlignment="1">
      <alignment horizontal="center" vertical="center" wrapText="1"/>
    </xf>
    <xf numFmtId="0" fontId="1" fillId="0" borderId="30" xfId="6" applyFont="1" applyBorder="1" applyAlignment="1">
      <alignment vertical="center" wrapText="1"/>
    </xf>
    <xf numFmtId="0" fontId="1" fillId="0" borderId="31" xfId="6" applyFont="1" applyBorder="1" applyAlignment="1">
      <alignment horizontal="center" vertical="center" wrapText="1"/>
    </xf>
    <xf numFmtId="0" fontId="1" fillId="0" borderId="23" xfId="6" applyFont="1" applyBorder="1" applyAlignment="1">
      <alignment vertical="center" wrapText="1"/>
    </xf>
    <xf numFmtId="0" fontId="1" fillId="0" borderId="32" xfId="6" applyFont="1" applyBorder="1" applyAlignment="1">
      <alignment horizontal="center" vertical="center" wrapText="1"/>
    </xf>
    <xf numFmtId="0" fontId="1" fillId="0" borderId="24" xfId="6" applyFont="1" applyBorder="1" applyAlignment="1">
      <alignment vertical="center" wrapText="1"/>
    </xf>
    <xf numFmtId="0" fontId="15" fillId="0" borderId="0" xfId="6" applyFont="1" applyFill="1" applyBorder="1" applyAlignment="1">
      <alignment horizontal="justify" vertical="center" wrapText="1"/>
    </xf>
    <xf numFmtId="0" fontId="16" fillId="0" borderId="0" xfId="6" applyFont="1" applyFill="1" applyBorder="1" applyAlignment="1">
      <alignment horizontal="justify" vertical="center"/>
    </xf>
    <xf numFmtId="0" fontId="2" fillId="0" borderId="0" xfId="7" applyFont="1" applyAlignment="1">
      <alignment horizontal="justify" vertical="center"/>
    </xf>
    <xf numFmtId="0" fontId="1" fillId="0" borderId="0" xfId="7" applyFont="1" applyAlignment="1">
      <alignment vertical="center"/>
    </xf>
    <xf numFmtId="0" fontId="4" fillId="0" borderId="0" xfId="7" applyFont="1" applyAlignment="1">
      <alignment horizontal="justify" vertical="center"/>
    </xf>
    <xf numFmtId="0" fontId="1" fillId="0" borderId="0" xfId="7" applyFont="1" applyAlignment="1">
      <alignment horizontal="justify" vertical="center"/>
    </xf>
    <xf numFmtId="0" fontId="1" fillId="0" borderId="0" xfId="7" applyFont="1" applyBorder="1" applyAlignment="1">
      <alignment vertical="center"/>
    </xf>
    <xf numFmtId="0" fontId="1" fillId="0" borderId="0" xfId="7" applyFont="1" applyBorder="1" applyAlignment="1">
      <alignment horizontal="justify" vertical="center" wrapText="1"/>
    </xf>
    <xf numFmtId="0" fontId="1" fillId="0" borderId="23" xfId="6" applyFont="1" applyBorder="1" applyAlignment="1">
      <alignment horizontal="justify" vertical="center" wrapText="1"/>
    </xf>
    <xf numFmtId="0" fontId="4" fillId="0" borderId="0" xfId="7" applyFont="1" applyBorder="1" applyAlignment="1">
      <alignment horizontal="justify" vertical="center"/>
    </xf>
    <xf numFmtId="0" fontId="1" fillId="0" borderId="0" xfId="7" applyFont="1" applyBorder="1" applyAlignment="1">
      <alignment vertical="center" wrapText="1"/>
    </xf>
    <xf numFmtId="0" fontId="1" fillId="0" borderId="0" xfId="7" applyFont="1" applyBorder="1" applyAlignment="1">
      <alignment horizontal="justify" vertical="center"/>
    </xf>
    <xf numFmtId="4" fontId="17" fillId="0" borderId="0" xfId="8" applyNumberFormat="1" applyFont="1" applyFill="1" applyBorder="1" applyAlignment="1" applyProtection="1">
      <alignment vertical="center"/>
      <protection locked="0"/>
    </xf>
    <xf numFmtId="4" fontId="17" fillId="0" borderId="0" xfId="8" applyNumberFormat="1" applyFont="1" applyFill="1" applyAlignment="1" applyProtection="1">
      <alignment vertical="center"/>
      <protection locked="0"/>
    </xf>
    <xf numFmtId="0" fontId="3" fillId="0" borderId="0" xfId="8" applyFont="1" applyFill="1" applyAlignment="1" applyProtection="1">
      <alignment vertical="center"/>
      <protection locked="0"/>
    </xf>
    <xf numFmtId="0" fontId="3" fillId="0" borderId="0" xfId="8" applyFill="1" applyAlignment="1" applyProtection="1">
      <alignment vertical="center"/>
      <protection locked="0"/>
    </xf>
    <xf numFmtId="0" fontId="1" fillId="0" borderId="33" xfId="6" applyFont="1" applyBorder="1" applyAlignment="1">
      <alignment horizontal="center" vertical="center" wrapText="1"/>
    </xf>
    <xf numFmtId="0" fontId="1" fillId="0" borderId="34" xfId="6" applyFont="1" applyBorder="1" applyAlignment="1">
      <alignment vertical="center" wrapText="1"/>
    </xf>
    <xf numFmtId="0" fontId="4" fillId="0" borderId="27" xfId="6" applyFont="1" applyBorder="1" applyAlignment="1">
      <alignment horizontal="center" vertical="center" wrapText="1"/>
    </xf>
    <xf numFmtId="0" fontId="4" fillId="0" borderId="7" xfId="6" applyFont="1" applyBorder="1" applyAlignment="1">
      <alignment vertical="center" wrapText="1"/>
    </xf>
    <xf numFmtId="0" fontId="4" fillId="0" borderId="0" xfId="6" applyFont="1" applyAlignment="1">
      <alignment horizontal="right" vertical="center"/>
    </xf>
    <xf numFmtId="0" fontId="4" fillId="0" borderId="0" xfId="7" applyFont="1" applyBorder="1" applyAlignment="1">
      <alignment horizontal="right" vertical="center" wrapText="1"/>
    </xf>
    <xf numFmtId="0" fontId="4" fillId="0" borderId="0" xfId="3" applyFont="1" applyAlignment="1">
      <alignment horizontal="right" vertical="center"/>
    </xf>
    <xf numFmtId="0" fontId="4" fillId="0" borderId="0" xfId="4" applyFont="1" applyAlignment="1">
      <alignment horizontal="right" vertical="center"/>
    </xf>
    <xf numFmtId="0" fontId="18" fillId="0" borderId="0" xfId="5" applyFont="1" applyAlignment="1" applyProtection="1">
      <alignment vertical="center"/>
      <protection locked="0"/>
    </xf>
    <xf numFmtId="0" fontId="1" fillId="0" borderId="0" xfId="5" applyFont="1" applyAlignment="1" applyProtection="1">
      <alignment vertical="center"/>
      <protection locked="0"/>
    </xf>
    <xf numFmtId="0" fontId="1" fillId="0" borderId="0" xfId="5" applyFont="1" applyAlignment="1">
      <alignment vertical="center"/>
    </xf>
    <xf numFmtId="0" fontId="1" fillId="0" borderId="35" xfId="5" applyFont="1" applyBorder="1" applyAlignment="1" applyProtection="1">
      <alignment horizontal="center" vertical="center"/>
      <protection locked="0"/>
    </xf>
    <xf numFmtId="0" fontId="1" fillId="0" borderId="14" xfId="5" applyFont="1" applyBorder="1" applyAlignment="1" applyProtection="1">
      <alignment horizontal="center" vertical="center" wrapText="1"/>
      <protection locked="0"/>
    </xf>
    <xf numFmtId="0" fontId="1" fillId="0" borderId="12" xfId="5" applyFont="1" applyBorder="1" applyAlignment="1" applyProtection="1">
      <alignment horizontal="center" vertical="center" wrapText="1"/>
      <protection locked="0"/>
    </xf>
    <xf numFmtId="0" fontId="1" fillId="0" borderId="29" xfId="5" applyFont="1" applyBorder="1" applyAlignment="1" applyProtection="1">
      <alignment horizontal="center" vertical="center"/>
      <protection locked="0"/>
    </xf>
    <xf numFmtId="0" fontId="1" fillId="0" borderId="36" xfId="5" applyFont="1" applyBorder="1" applyAlignment="1" applyProtection="1">
      <alignment vertical="center"/>
      <protection locked="0"/>
    </xf>
    <xf numFmtId="0" fontId="1" fillId="0" borderId="31" xfId="5" applyFont="1" applyBorder="1" applyAlignment="1" applyProtection="1">
      <alignment horizontal="center" vertical="center"/>
      <protection locked="0"/>
    </xf>
    <xf numFmtId="0" fontId="1" fillId="0" borderId="37" xfId="5" applyFont="1" applyBorder="1" applyAlignment="1" applyProtection="1">
      <alignment vertical="center" wrapText="1"/>
      <protection locked="0"/>
    </xf>
    <xf numFmtId="0" fontId="1" fillId="0" borderId="18" xfId="5" applyFont="1" applyBorder="1" applyAlignment="1" applyProtection="1">
      <alignment horizontal="justify" vertical="center" wrapText="1"/>
      <protection locked="0"/>
    </xf>
    <xf numFmtId="0" fontId="1" fillId="0" borderId="17" xfId="5" applyFont="1" applyBorder="1" applyAlignment="1" applyProtection="1">
      <alignment vertical="center"/>
      <protection locked="0"/>
    </xf>
    <xf numFmtId="0" fontId="1" fillId="0" borderId="17" xfId="5" applyFont="1" applyBorder="1" applyAlignment="1" applyProtection="1">
      <alignment horizontal="justify" vertical="center" wrapText="1"/>
      <protection locked="0"/>
    </xf>
    <xf numFmtId="0" fontId="1" fillId="0" borderId="33" xfId="5" applyFont="1" applyBorder="1" applyAlignment="1" applyProtection="1">
      <alignment horizontal="center" vertical="center"/>
      <protection locked="0"/>
    </xf>
    <xf numFmtId="0" fontId="1" fillId="0" borderId="20" xfId="5" applyFont="1" applyBorder="1" applyAlignment="1" applyProtection="1">
      <alignment vertical="center"/>
      <protection locked="0"/>
    </xf>
    <xf numFmtId="0" fontId="1" fillId="0" borderId="38" xfId="5" applyFont="1" applyBorder="1" applyAlignment="1">
      <alignment horizontal="center" vertical="center"/>
    </xf>
    <xf numFmtId="0" fontId="1" fillId="0" borderId="22" xfId="5" applyFont="1" applyBorder="1" applyAlignment="1">
      <alignment vertical="center"/>
    </xf>
    <xf numFmtId="0" fontId="4" fillId="0" borderId="0" xfId="5" applyFont="1" applyAlignment="1" applyProtection="1">
      <alignment vertical="center"/>
      <protection locked="0"/>
    </xf>
    <xf numFmtId="0" fontId="4" fillId="0" borderId="0" xfId="5" applyFont="1" applyAlignment="1" applyProtection="1">
      <alignment horizontal="right" vertical="center"/>
      <protection locked="0"/>
    </xf>
    <xf numFmtId="0" fontId="1" fillId="0" borderId="0" xfId="2"/>
    <xf numFmtId="0" fontId="1" fillId="0" borderId="0" xfId="2" applyFont="1"/>
    <xf numFmtId="0" fontId="1" fillId="0" borderId="35" xfId="6" applyFont="1" applyBorder="1" applyAlignment="1">
      <alignment horizontal="left" vertical="center" wrapText="1" indent="1"/>
    </xf>
    <xf numFmtId="0" fontId="4" fillId="0" borderId="7" xfId="2" applyFont="1" applyBorder="1" applyAlignment="1">
      <alignment horizontal="left" vertical="center" indent="1"/>
    </xf>
    <xf numFmtId="0" fontId="4" fillId="0" borderId="14" xfId="2" applyFont="1" applyBorder="1" applyAlignment="1">
      <alignment horizontal="center" vertical="center" wrapText="1"/>
    </xf>
    <xf numFmtId="0" fontId="4" fillId="0" borderId="12" xfId="2" applyFont="1" applyBorder="1" applyAlignment="1">
      <alignment horizontal="center" vertical="center"/>
    </xf>
    <xf numFmtId="0" fontId="1" fillId="0" borderId="30" xfId="2" applyFont="1" applyBorder="1" applyAlignment="1">
      <alignment horizontal="left" vertical="center" indent="1"/>
    </xf>
    <xf numFmtId="0" fontId="1" fillId="0" borderId="39" xfId="2" applyBorder="1" applyAlignment="1">
      <alignment horizontal="right" vertical="center" indent="1"/>
    </xf>
    <xf numFmtId="0" fontId="1" fillId="0" borderId="40" xfId="2" applyBorder="1" applyAlignment="1">
      <alignment horizontal="right" vertical="center" indent="1"/>
    </xf>
    <xf numFmtId="0" fontId="1" fillId="0" borderId="23" xfId="2" applyFont="1" applyBorder="1" applyAlignment="1">
      <alignment horizontal="left" vertical="center" indent="1"/>
    </xf>
    <xf numFmtId="0" fontId="1" fillId="0" borderId="6" xfId="2" applyBorder="1" applyAlignment="1">
      <alignment horizontal="right" vertical="center" indent="1"/>
    </xf>
    <xf numFmtId="0" fontId="1" fillId="0" borderId="34" xfId="2" applyFont="1" applyBorder="1" applyAlignment="1">
      <alignment horizontal="left" vertical="center" wrapText="1" indent="1"/>
    </xf>
    <xf numFmtId="0" fontId="1" fillId="0" borderId="41" xfId="2" applyBorder="1" applyAlignment="1">
      <alignment horizontal="right" vertical="center" indent="1"/>
    </xf>
    <xf numFmtId="0" fontId="1" fillId="0" borderId="42" xfId="2" applyBorder="1" applyAlignment="1">
      <alignment horizontal="right" vertical="center" indent="1"/>
    </xf>
    <xf numFmtId="0" fontId="1" fillId="0" borderId="7" xfId="2" applyFont="1" applyBorder="1" applyAlignment="1">
      <alignment horizontal="left" vertical="center" indent="1"/>
    </xf>
    <xf numFmtId="0" fontId="1" fillId="0" borderId="14" xfId="2" applyBorder="1" applyAlignment="1">
      <alignment horizontal="right" vertical="center" indent="1"/>
    </xf>
    <xf numFmtId="0" fontId="1" fillId="0" borderId="12" xfId="2" applyBorder="1" applyAlignment="1">
      <alignment horizontal="right" vertical="center" indent="1"/>
    </xf>
    <xf numFmtId="0" fontId="19" fillId="0" borderId="0" xfId="4" applyFont="1" applyAlignment="1">
      <alignment horizontal="left" vertical="center"/>
    </xf>
    <xf numFmtId="0" fontId="20" fillId="0" borderId="0" xfId="2" applyFont="1"/>
    <xf numFmtId="0" fontId="2" fillId="0" borderId="0" xfId="4" applyFont="1" applyAlignment="1">
      <alignment vertical="center"/>
    </xf>
    <xf numFmtId="0" fontId="19" fillId="0" borderId="0" xfId="6" applyFont="1" applyAlignment="1">
      <alignment vertical="center"/>
    </xf>
    <xf numFmtId="0" fontId="1" fillId="0" borderId="23" xfId="4" applyFont="1" applyBorder="1" applyAlignment="1">
      <alignment horizontal="center" vertical="center"/>
    </xf>
    <xf numFmtId="0" fontId="1" fillId="0" borderId="34" xfId="4" applyFont="1" applyBorder="1" applyAlignment="1">
      <alignment horizontal="center" vertical="center"/>
    </xf>
    <xf numFmtId="0" fontId="1" fillId="0" borderId="7" xfId="4" applyFont="1" applyBorder="1" applyAlignment="1">
      <alignment horizontal="center" vertical="center"/>
    </xf>
    <xf numFmtId="0" fontId="19" fillId="0" borderId="0" xfId="3" applyFont="1" applyBorder="1" applyAlignment="1">
      <alignment vertical="center"/>
    </xf>
    <xf numFmtId="0" fontId="2" fillId="0" borderId="0" xfId="5" applyFont="1" applyAlignment="1" applyProtection="1">
      <alignment vertical="center"/>
      <protection locked="0"/>
    </xf>
    <xf numFmtId="0" fontId="1" fillId="0" borderId="43" xfId="5" applyFont="1" applyBorder="1" applyAlignment="1" applyProtection="1">
      <alignment horizontal="left" vertical="center" indent="1"/>
      <protection locked="0"/>
    </xf>
    <xf numFmtId="0" fontId="1" fillId="0" borderId="23" xfId="5" applyFont="1" applyBorder="1" applyAlignment="1" applyProtection="1">
      <alignment horizontal="left" vertical="center" indent="1"/>
      <protection locked="0"/>
    </xf>
    <xf numFmtId="0" fontId="1" fillId="0" borderId="29" xfId="5" applyFont="1" applyBorder="1" applyAlignment="1" applyProtection="1">
      <alignment horizontal="left" vertical="center" indent="1"/>
      <protection locked="0"/>
    </xf>
    <xf numFmtId="0" fontId="1" fillId="0" borderId="31" xfId="5" applyFont="1" applyBorder="1" applyAlignment="1" applyProtection="1">
      <alignment horizontal="left" vertical="center" indent="1"/>
      <protection locked="0"/>
    </xf>
    <xf numFmtId="0" fontId="1" fillId="0" borderId="33" xfId="5" applyFont="1" applyBorder="1" applyAlignment="1" applyProtection="1">
      <alignment horizontal="left" vertical="center" indent="1"/>
      <protection locked="0"/>
    </xf>
    <xf numFmtId="0" fontId="1" fillId="0" borderId="32" xfId="5" applyFont="1" applyBorder="1" applyAlignment="1">
      <alignment horizontal="left" vertical="center" indent="1"/>
    </xf>
    <xf numFmtId="3" fontId="1" fillId="0" borderId="39" xfId="5" applyNumberFormat="1" applyFont="1" applyFill="1" applyBorder="1" applyAlignment="1" applyProtection="1">
      <alignment horizontal="right" vertical="center" wrapText="1" indent="1"/>
      <protection hidden="1"/>
    </xf>
    <xf numFmtId="0" fontId="1" fillId="0" borderId="11" xfId="5" applyFont="1" applyBorder="1" applyAlignment="1" applyProtection="1">
      <alignment horizontal="right" vertical="center" wrapText="1" indent="1"/>
      <protection hidden="1"/>
    </xf>
    <xf numFmtId="0" fontId="1" fillId="0" borderId="6" xfId="5" applyFont="1" applyFill="1" applyBorder="1" applyAlignment="1" applyProtection="1">
      <alignment horizontal="right" vertical="center" wrapText="1" indent="1"/>
      <protection locked="0"/>
    </xf>
    <xf numFmtId="0" fontId="1" fillId="0" borderId="39" xfId="5" applyFont="1" applyFill="1" applyBorder="1" applyAlignment="1" applyProtection="1">
      <alignment horizontal="right" vertical="center" wrapText="1" indent="1"/>
      <protection locked="0"/>
    </xf>
    <xf numFmtId="0" fontId="1" fillId="0" borderId="17" xfId="5" applyFont="1" applyFill="1" applyBorder="1" applyAlignment="1" applyProtection="1">
      <alignment horizontal="right" vertical="center" wrapText="1" indent="1"/>
      <protection locked="0"/>
    </xf>
    <xf numFmtId="0" fontId="1" fillId="0" borderId="20" xfId="5" applyFont="1" applyFill="1" applyBorder="1" applyAlignment="1" applyProtection="1">
      <alignment horizontal="right" vertical="center" wrapText="1" indent="1"/>
      <protection locked="0"/>
    </xf>
    <xf numFmtId="0" fontId="1" fillId="0" borderId="41" xfId="5" applyFont="1" applyFill="1" applyBorder="1" applyAlignment="1" applyProtection="1">
      <alignment horizontal="right" vertical="center" wrapText="1" indent="1"/>
      <protection locked="0"/>
    </xf>
    <xf numFmtId="0" fontId="1" fillId="0" borderId="44" xfId="5" applyFont="1" applyBorder="1" applyAlignment="1">
      <alignment horizontal="right" vertical="center" indent="1"/>
    </xf>
    <xf numFmtId="0" fontId="1" fillId="0" borderId="45" xfId="5" applyFont="1" applyBorder="1" applyAlignment="1">
      <alignment horizontal="right" vertical="center" indent="1"/>
    </xf>
    <xf numFmtId="0" fontId="19" fillId="0" borderId="0" xfId="3" applyFont="1" applyAlignment="1">
      <alignment vertical="center"/>
    </xf>
    <xf numFmtId="0" fontId="1" fillId="0" borderId="5" xfId="3" applyFont="1" applyBorder="1" applyAlignment="1">
      <alignment horizontal="center" vertical="center"/>
    </xf>
    <xf numFmtId="0" fontId="1" fillId="0" borderId="23" xfId="3" applyFont="1" applyBorder="1" applyAlignment="1">
      <alignment horizontal="center" vertical="center"/>
    </xf>
    <xf numFmtId="0" fontId="1" fillId="0" borderId="46" xfId="3" applyFont="1" applyBorder="1" applyAlignment="1">
      <alignment horizontal="center" vertical="center"/>
    </xf>
    <xf numFmtId="0" fontId="1" fillId="0" borderId="25" xfId="3" applyFont="1" applyBorder="1" applyAlignment="1">
      <alignment horizontal="center" vertical="center"/>
    </xf>
    <xf numFmtId="0" fontId="1" fillId="0" borderId="15" xfId="3" applyFont="1" applyBorder="1" applyAlignment="1">
      <alignment horizontal="left" vertical="center" indent="1"/>
    </xf>
    <xf numFmtId="0" fontId="1" fillId="0" borderId="18" xfId="3" applyFont="1" applyBorder="1" applyAlignment="1">
      <alignment horizontal="left" vertical="center" indent="1"/>
    </xf>
    <xf numFmtId="0" fontId="1" fillId="0" borderId="19" xfId="3" applyFont="1" applyBorder="1" applyAlignment="1">
      <alignment horizontal="left" vertical="center" indent="1"/>
    </xf>
    <xf numFmtId="0" fontId="1" fillId="0" borderId="47" xfId="3" applyFont="1" applyBorder="1" applyAlignment="1">
      <alignment horizontal="left" vertical="center" indent="1"/>
    </xf>
    <xf numFmtId="0" fontId="1" fillId="0" borderId="17" xfId="3" applyFont="1" applyBorder="1" applyAlignment="1">
      <alignment horizontal="left" vertical="center" wrapText="1" indent="1"/>
    </xf>
    <xf numFmtId="0" fontId="1" fillId="0" borderId="48" xfId="3" applyFont="1" applyBorder="1" applyAlignment="1">
      <alignment horizontal="left" vertical="center" wrapText="1" indent="1"/>
    </xf>
    <xf numFmtId="0" fontId="1" fillId="0" borderId="36" xfId="3" applyFont="1" applyFill="1" applyBorder="1" applyAlignment="1">
      <alignment horizontal="right" vertical="center" wrapText="1" indent="1"/>
    </xf>
    <xf numFmtId="0" fontId="1" fillId="0" borderId="39" xfId="3" applyFont="1" applyFill="1" applyBorder="1" applyAlignment="1">
      <alignment horizontal="right" vertical="center" wrapText="1" indent="1"/>
    </xf>
    <xf numFmtId="0" fontId="1" fillId="0" borderId="40" xfId="3" applyFont="1" applyBorder="1" applyAlignment="1">
      <alignment horizontal="right" vertical="center" wrapText="1" indent="1"/>
    </xf>
    <xf numFmtId="0" fontId="1" fillId="0" borderId="17" xfId="3" applyFont="1" applyFill="1" applyBorder="1" applyAlignment="1">
      <alignment horizontal="right" vertical="center" wrapText="1" indent="1"/>
    </xf>
    <xf numFmtId="0" fontId="1" fillId="0" borderId="6" xfId="3" applyFont="1" applyFill="1" applyBorder="1" applyAlignment="1">
      <alignment horizontal="right" vertical="center" wrapText="1" indent="1"/>
    </xf>
    <xf numFmtId="0" fontId="1" fillId="0" borderId="11" xfId="3" applyFont="1" applyBorder="1" applyAlignment="1">
      <alignment horizontal="right" vertical="center" wrapText="1" indent="1"/>
    </xf>
    <xf numFmtId="0" fontId="1" fillId="0" borderId="20" xfId="3" applyFont="1" applyFill="1" applyBorder="1" applyAlignment="1">
      <alignment horizontal="right" vertical="center" wrapText="1" indent="1"/>
    </xf>
    <xf numFmtId="0" fontId="1" fillId="0" borderId="41" xfId="3" applyFont="1" applyFill="1" applyBorder="1" applyAlignment="1">
      <alignment horizontal="right" vertical="center" wrapText="1" indent="1"/>
    </xf>
    <xf numFmtId="0" fontId="1" fillId="0" borderId="22" xfId="3" applyFont="1" applyFill="1" applyBorder="1" applyAlignment="1">
      <alignment horizontal="right" vertical="center" wrapText="1" indent="1"/>
    </xf>
    <xf numFmtId="0" fontId="1" fillId="0" borderId="44" xfId="3" applyFont="1" applyFill="1" applyBorder="1" applyAlignment="1">
      <alignment horizontal="right" vertical="center" wrapText="1" indent="1"/>
    </xf>
    <xf numFmtId="0" fontId="1" fillId="0" borderId="49" xfId="3" applyFont="1" applyBorder="1" applyAlignment="1">
      <alignment horizontal="right" vertical="center" wrapText="1" indent="1"/>
    </xf>
    <xf numFmtId="0" fontId="21" fillId="0" borderId="0" xfId="6" applyFont="1" applyAlignment="1">
      <alignment horizontal="center" vertical="top" wrapText="1"/>
    </xf>
    <xf numFmtId="0" fontId="1" fillId="0" borderId="40" xfId="6" applyFont="1" applyBorder="1" applyAlignment="1">
      <alignment horizontal="right" vertical="center" wrapText="1" indent="1"/>
    </xf>
    <xf numFmtId="0" fontId="1" fillId="0" borderId="11" xfId="6" applyFont="1" applyBorder="1" applyAlignment="1">
      <alignment horizontal="right" vertical="center" wrapText="1" indent="1"/>
    </xf>
    <xf numFmtId="0" fontId="1" fillId="0" borderId="50" xfId="6" applyFont="1" applyBorder="1" applyAlignment="1">
      <alignment horizontal="right" vertical="center" wrapText="1" indent="1"/>
    </xf>
    <xf numFmtId="0" fontId="1" fillId="0" borderId="12" xfId="6" applyFont="1" applyBorder="1" applyAlignment="1">
      <alignment horizontal="right" vertical="center" wrapText="1" indent="1"/>
    </xf>
    <xf numFmtId="0" fontId="1" fillId="0" borderId="39" xfId="6" applyFont="1" applyBorder="1" applyAlignment="1">
      <alignment horizontal="right" vertical="center" wrapText="1" indent="1"/>
    </xf>
    <xf numFmtId="0" fontId="1" fillId="0" borderId="51" xfId="6" applyFont="1" applyBorder="1" applyAlignment="1">
      <alignment horizontal="right" vertical="center" wrapText="1" indent="1"/>
    </xf>
    <xf numFmtId="0" fontId="1" fillId="0" borderId="6" xfId="6" applyFont="1" applyBorder="1" applyAlignment="1">
      <alignment horizontal="right" vertical="center" wrapText="1" indent="1"/>
    </xf>
    <xf numFmtId="0" fontId="1" fillId="0" borderId="48" xfId="6" applyFont="1" applyBorder="1" applyAlignment="1">
      <alignment horizontal="right" vertical="center" wrapText="1" indent="1"/>
    </xf>
    <xf numFmtId="0" fontId="1" fillId="0" borderId="41" xfId="6" applyFont="1" applyBorder="1" applyAlignment="1">
      <alignment horizontal="right" vertical="center" wrapText="1" indent="1"/>
    </xf>
    <xf numFmtId="0" fontId="1" fillId="0" borderId="52" xfId="6" applyFont="1" applyBorder="1" applyAlignment="1">
      <alignment horizontal="right" vertical="center" wrapText="1" indent="1"/>
    </xf>
    <xf numFmtId="0" fontId="4" fillId="0" borderId="14" xfId="6" applyFont="1" applyBorder="1" applyAlignment="1">
      <alignment horizontal="right" vertical="center" wrapText="1" indent="1"/>
    </xf>
    <xf numFmtId="0" fontId="4" fillId="0" borderId="28" xfId="6" applyFont="1" applyBorder="1" applyAlignment="1">
      <alignment horizontal="right" vertical="center" wrapText="1" indent="1"/>
    </xf>
    <xf numFmtId="0" fontId="4" fillId="0" borderId="12" xfId="6" applyFont="1" applyBorder="1" applyAlignment="1">
      <alignment horizontal="right" vertical="center" wrapText="1" indent="1"/>
    </xf>
    <xf numFmtId="0" fontId="1" fillId="0" borderId="44" xfId="6" applyFont="1" applyBorder="1" applyAlignment="1">
      <alignment horizontal="right" vertical="center" wrapText="1" indent="1"/>
    </xf>
    <xf numFmtId="0" fontId="1" fillId="0" borderId="47" xfId="6" applyFont="1" applyBorder="1" applyAlignment="1">
      <alignment horizontal="right" vertical="center" wrapText="1" indent="1"/>
    </xf>
    <xf numFmtId="0" fontId="1" fillId="0" borderId="49" xfId="6" applyFont="1" applyBorder="1" applyAlignment="1">
      <alignment horizontal="right" vertical="center" wrapText="1" indent="1"/>
    </xf>
    <xf numFmtId="0" fontId="1" fillId="0" borderId="0" xfId="6" applyFont="1" applyAlignment="1">
      <alignment horizontal="left" vertical="center"/>
    </xf>
    <xf numFmtId="0" fontId="4" fillId="0" borderId="0" xfId="6" applyFont="1" applyAlignment="1">
      <alignment horizontal="center" vertical="center"/>
    </xf>
    <xf numFmtId="0" fontId="19" fillId="0" borderId="0" xfId="7" applyFont="1" applyAlignment="1">
      <alignment horizontal="justify" vertical="center"/>
    </xf>
    <xf numFmtId="0" fontId="2" fillId="0" borderId="0" xfId="7" applyFont="1" applyAlignment="1">
      <alignment vertical="center"/>
    </xf>
    <xf numFmtId="0" fontId="1" fillId="0" borderId="2" xfId="6" applyFont="1" applyBorder="1" applyAlignment="1">
      <alignment horizontal="center" vertical="center" wrapText="1"/>
    </xf>
    <xf numFmtId="0" fontId="1" fillId="0" borderId="53" xfId="6" applyFont="1" applyBorder="1" applyAlignment="1">
      <alignment horizontal="center" vertical="center" wrapText="1"/>
    </xf>
    <xf numFmtId="0" fontId="1" fillId="0" borderId="30" xfId="6" applyFont="1" applyBorder="1" applyAlignment="1">
      <alignment horizontal="left" vertical="center" wrapText="1" indent="1"/>
    </xf>
    <xf numFmtId="0" fontId="1" fillId="0" borderId="54" xfId="6" applyFont="1" applyBorder="1" applyAlignment="1">
      <alignment horizontal="center" vertical="center" wrapText="1"/>
    </xf>
    <xf numFmtId="0" fontId="1" fillId="0" borderId="22" xfId="4" applyFont="1" applyBorder="1" applyAlignment="1">
      <alignment horizontal="center" vertical="center" wrapText="1"/>
    </xf>
    <xf numFmtId="0" fontId="1" fillId="0" borderId="44" xfId="4" applyFont="1" applyBorder="1" applyAlignment="1">
      <alignment horizontal="center" vertical="center" wrapText="1"/>
    </xf>
    <xf numFmtId="0" fontId="1" fillId="0" borderId="49" xfId="4" applyFont="1" applyBorder="1" applyAlignment="1">
      <alignment horizontal="center" vertical="center" wrapText="1"/>
    </xf>
    <xf numFmtId="0" fontId="1" fillId="2" borderId="36" xfId="4" applyFont="1" applyFill="1" applyBorder="1" applyAlignment="1">
      <alignment horizontal="right" vertical="center" wrapText="1" indent="1"/>
    </xf>
    <xf numFmtId="0" fontId="1" fillId="2" borderId="39" xfId="4" applyFont="1" applyFill="1" applyBorder="1" applyAlignment="1">
      <alignment horizontal="right" vertical="center" wrapText="1" indent="1"/>
    </xf>
    <xf numFmtId="0" fontId="1" fillId="2" borderId="40" xfId="4" applyFont="1" applyFill="1" applyBorder="1" applyAlignment="1">
      <alignment horizontal="right" vertical="center" wrapText="1" indent="1"/>
    </xf>
    <xf numFmtId="0" fontId="1" fillId="0" borderId="17" xfId="4" applyFont="1" applyBorder="1" applyAlignment="1">
      <alignment horizontal="right" vertical="center" wrapText="1" indent="1"/>
    </xf>
    <xf numFmtId="0" fontId="1" fillId="0" borderId="6" xfId="4" applyFont="1" applyBorder="1" applyAlignment="1">
      <alignment horizontal="right" vertical="center" wrapText="1" indent="1"/>
    </xf>
    <xf numFmtId="0" fontId="1" fillId="0" borderId="20" xfId="4" applyFont="1" applyBorder="1" applyAlignment="1">
      <alignment horizontal="right" vertical="center" wrapText="1" indent="1"/>
    </xf>
    <xf numFmtId="0" fontId="1" fillId="0" borderId="41" xfId="4" applyFont="1" applyBorder="1" applyAlignment="1">
      <alignment horizontal="right" vertical="center" wrapText="1" indent="1"/>
    </xf>
    <xf numFmtId="0" fontId="1" fillId="0" borderId="23" xfId="4" applyFont="1" applyBorder="1" applyAlignment="1">
      <alignment horizontal="right" vertical="center" wrapText="1" indent="1"/>
    </xf>
    <xf numFmtId="0" fontId="1" fillId="2" borderId="23" xfId="4" applyFont="1" applyFill="1" applyBorder="1" applyAlignment="1">
      <alignment horizontal="right" vertical="center" wrapText="1" indent="1"/>
    </xf>
    <xf numFmtId="0" fontId="1" fillId="2" borderId="17" xfId="4" applyFont="1" applyFill="1" applyBorder="1" applyAlignment="1">
      <alignment horizontal="right" vertical="center" wrapText="1" indent="1"/>
    </xf>
    <xf numFmtId="0" fontId="1" fillId="0" borderId="22" xfId="4" applyFont="1" applyBorder="1" applyAlignment="1">
      <alignment horizontal="right" vertical="center" wrapText="1" indent="1"/>
    </xf>
    <xf numFmtId="0" fontId="1" fillId="0" borderId="44" xfId="4" applyFont="1" applyBorder="1" applyAlignment="1">
      <alignment horizontal="right" vertical="center" wrapText="1" indent="1"/>
    </xf>
    <xf numFmtId="0" fontId="4" fillId="0" borderId="13" xfId="4" applyFont="1" applyBorder="1" applyAlignment="1">
      <alignment horizontal="right" vertical="center" wrapText="1" indent="1"/>
    </xf>
    <xf numFmtId="0" fontId="4" fillId="0" borderId="24" xfId="6" applyFont="1" applyBorder="1" applyAlignment="1">
      <alignment horizontal="center" vertical="center" wrapText="1"/>
    </xf>
    <xf numFmtId="0" fontId="4" fillId="0" borderId="44" xfId="6" applyFont="1" applyBorder="1" applyAlignment="1">
      <alignment horizontal="center" vertical="center" wrapText="1"/>
    </xf>
    <xf numFmtId="0" fontId="4" fillId="0" borderId="47" xfId="6" applyFont="1" applyBorder="1" applyAlignment="1">
      <alignment horizontal="center" vertical="center" wrapText="1"/>
    </xf>
    <xf numFmtId="0" fontId="4" fillId="0" borderId="49" xfId="6" applyFont="1" applyBorder="1" applyAlignment="1">
      <alignment horizontal="center" vertical="center" wrapText="1"/>
    </xf>
    <xf numFmtId="0" fontId="1" fillId="0" borderId="14" xfId="6" applyFont="1" applyBorder="1" applyAlignment="1">
      <alignment horizontal="right" vertical="center" wrapText="1" indent="1"/>
    </xf>
    <xf numFmtId="0" fontId="4" fillId="0" borderId="7" xfId="2" applyFont="1" applyBorder="1" applyAlignment="1">
      <alignment horizontal="center" vertical="center"/>
    </xf>
    <xf numFmtId="0" fontId="4" fillId="0" borderId="30" xfId="6" applyFont="1" applyBorder="1" applyAlignment="1">
      <alignment vertical="center" wrapText="1"/>
    </xf>
    <xf numFmtId="0" fontId="22" fillId="0" borderId="0" xfId="0" applyFont="1" applyAlignment="1">
      <alignment horizontal="justify" vertical="center"/>
    </xf>
    <xf numFmtId="0" fontId="23" fillId="0" borderId="0" xfId="0" applyFont="1" applyAlignment="1">
      <alignment horizontal="justify" vertical="center"/>
    </xf>
    <xf numFmtId="0" fontId="0" fillId="0" borderId="9" xfId="0" applyBorder="1" applyAlignment="1">
      <alignment vertical="top" wrapText="1"/>
    </xf>
    <xf numFmtId="0" fontId="28" fillId="0" borderId="55" xfId="0" applyFont="1" applyBorder="1" applyAlignment="1">
      <alignment horizontal="center" vertical="center" wrapText="1"/>
    </xf>
    <xf numFmtId="0" fontId="29" fillId="0" borderId="10" xfId="0" applyFont="1" applyBorder="1" applyAlignment="1">
      <alignment horizontal="center" vertical="center" wrapText="1"/>
    </xf>
    <xf numFmtId="0" fontId="31" fillId="0" borderId="0" xfId="0" applyFont="1" applyAlignment="1">
      <alignment horizontal="justify" vertical="center"/>
    </xf>
    <xf numFmtId="0" fontId="29" fillId="0" borderId="56" xfId="0" applyFont="1" applyBorder="1" applyAlignment="1">
      <alignment horizontal="center" vertical="center" wrapText="1"/>
    </xf>
    <xf numFmtId="0" fontId="29" fillId="0" borderId="9" xfId="0" applyFont="1" applyBorder="1" applyAlignment="1">
      <alignment horizontal="center" vertical="center" wrapText="1"/>
    </xf>
    <xf numFmtId="0" fontId="32" fillId="0" borderId="0" xfId="0" applyFont="1" applyAlignment="1">
      <alignment horizontal="justify" vertical="center"/>
    </xf>
    <xf numFmtId="0" fontId="22" fillId="0" borderId="0" xfId="0" applyFont="1" applyAlignment="1">
      <alignment horizontal="center" vertical="center"/>
    </xf>
    <xf numFmtId="0" fontId="28" fillId="3" borderId="23" xfId="0" applyFont="1" applyFill="1" applyBorder="1" applyAlignment="1">
      <alignment horizontal="left" vertical="center" wrapText="1"/>
    </xf>
    <xf numFmtId="3" fontId="28" fillId="3" borderId="6" xfId="0" applyNumberFormat="1" applyFont="1" applyFill="1" applyBorder="1" applyAlignment="1">
      <alignment horizontal="right" vertical="center" wrapText="1"/>
    </xf>
    <xf numFmtId="3" fontId="28" fillId="3" borderId="11" xfId="0" applyNumberFormat="1" applyFont="1" applyFill="1" applyBorder="1" applyAlignment="1">
      <alignment horizontal="right" vertical="center" wrapText="1"/>
    </xf>
    <xf numFmtId="0" fontId="29" fillId="3" borderId="23" xfId="0" applyFont="1" applyFill="1" applyBorder="1" applyAlignment="1">
      <alignment horizontal="left" vertical="center" wrapText="1"/>
    </xf>
    <xf numFmtId="3" fontId="29" fillId="3" borderId="6" xfId="0" applyNumberFormat="1" applyFont="1" applyFill="1" applyBorder="1" applyAlignment="1">
      <alignment horizontal="right" vertical="center" wrapText="1"/>
    </xf>
    <xf numFmtId="3" fontId="29" fillId="3" borderId="11" xfId="0" applyNumberFormat="1" applyFont="1" applyFill="1" applyBorder="1" applyAlignment="1">
      <alignment horizontal="right" vertical="center" wrapText="1"/>
    </xf>
    <xf numFmtId="0" fontId="29" fillId="0" borderId="23" xfId="0" applyFont="1" applyBorder="1" applyAlignment="1">
      <alignment horizontal="left" vertical="center" wrapText="1"/>
    </xf>
    <xf numFmtId="3" fontId="29" fillId="0" borderId="6" xfId="0" applyNumberFormat="1" applyFont="1" applyBorder="1" applyAlignment="1">
      <alignment horizontal="right" vertical="center" wrapText="1"/>
    </xf>
    <xf numFmtId="3" fontId="29" fillId="0" borderId="11" xfId="0" applyNumberFormat="1" applyFont="1" applyBorder="1" applyAlignment="1">
      <alignment horizontal="right" vertical="center" wrapText="1"/>
    </xf>
    <xf numFmtId="0" fontId="29" fillId="4" borderId="23" xfId="0" applyFont="1" applyFill="1" applyBorder="1" applyAlignment="1">
      <alignment horizontal="left" vertical="center" wrapText="1"/>
    </xf>
    <xf numFmtId="3" fontId="29" fillId="4" borderId="6" xfId="0" applyNumberFormat="1" applyFont="1" applyFill="1" applyBorder="1" applyAlignment="1">
      <alignment horizontal="right" vertical="center" wrapText="1"/>
    </xf>
    <xf numFmtId="3" fontId="29" fillId="4" borderId="11" xfId="0" applyNumberFormat="1" applyFont="1" applyFill="1" applyBorder="1" applyAlignment="1">
      <alignment horizontal="right" vertical="center" wrapText="1"/>
    </xf>
    <xf numFmtId="0" fontId="29" fillId="0" borderId="6" xfId="0" applyFont="1" applyBorder="1" applyAlignment="1">
      <alignment horizontal="right" vertical="center" wrapText="1"/>
    </xf>
    <xf numFmtId="0" fontId="29" fillId="0" borderId="11" xfId="0" applyFont="1" applyBorder="1" applyAlignment="1">
      <alignment horizontal="right" vertical="center" wrapText="1"/>
    </xf>
    <xf numFmtId="0" fontId="28" fillId="3" borderId="24" xfId="0" applyFont="1" applyFill="1" applyBorder="1" applyAlignment="1">
      <alignment horizontal="left" vertical="center" wrapText="1"/>
    </xf>
    <xf numFmtId="3" fontId="28" fillId="3" borderId="49" xfId="0" applyNumberFormat="1" applyFont="1" applyFill="1" applyBorder="1" applyAlignment="1">
      <alignment horizontal="right" vertical="center" wrapText="1"/>
    </xf>
    <xf numFmtId="0" fontId="29" fillId="3" borderId="6" xfId="0" applyFont="1" applyFill="1" applyBorder="1" applyAlignment="1">
      <alignment horizontal="right" vertical="center" wrapText="1"/>
    </xf>
    <xf numFmtId="0" fontId="29" fillId="3" borderId="11" xfId="0" applyFont="1" applyFill="1" applyBorder="1" applyAlignment="1">
      <alignment horizontal="right" vertical="center" wrapText="1"/>
    </xf>
    <xf numFmtId="0" fontId="29" fillId="4" borderId="6" xfId="0" applyFont="1" applyFill="1" applyBorder="1" applyAlignment="1">
      <alignment horizontal="right" vertical="center" wrapText="1"/>
    </xf>
    <xf numFmtId="0" fontId="29" fillId="4" borderId="11" xfId="0" applyFont="1" applyFill="1" applyBorder="1" applyAlignment="1">
      <alignment horizontal="right" vertical="center" wrapText="1"/>
    </xf>
    <xf numFmtId="0" fontId="28" fillId="3" borderId="6" xfId="0" applyFont="1" applyFill="1" applyBorder="1" applyAlignment="1">
      <alignment horizontal="right" vertical="center" wrapText="1"/>
    </xf>
    <xf numFmtId="0" fontId="28" fillId="3" borderId="11" xfId="0" applyFont="1" applyFill="1" applyBorder="1" applyAlignment="1">
      <alignment horizontal="right" vertical="center" wrapText="1"/>
    </xf>
    <xf numFmtId="0" fontId="29" fillId="0" borderId="24" xfId="0" applyFont="1" applyBorder="1" applyAlignment="1">
      <alignment horizontal="left" vertical="center" wrapText="1"/>
    </xf>
    <xf numFmtId="0" fontId="29" fillId="0" borderId="44" xfId="0" applyFont="1" applyBorder="1" applyAlignment="1">
      <alignment horizontal="right" vertical="center" wrapText="1"/>
    </xf>
    <xf numFmtId="0" fontId="29" fillId="0" borderId="49" xfId="0" applyFont="1" applyBorder="1" applyAlignment="1">
      <alignment horizontal="right" vertical="center" wrapText="1"/>
    </xf>
    <xf numFmtId="3" fontId="28" fillId="3" borderId="57" xfId="0" applyNumberFormat="1" applyFont="1" applyFill="1" applyBorder="1" applyAlignment="1">
      <alignment horizontal="right" vertical="center" wrapText="1"/>
    </xf>
    <xf numFmtId="0" fontId="29" fillId="3" borderId="57" xfId="0" applyFont="1" applyFill="1" applyBorder="1" applyAlignment="1">
      <alignment horizontal="right" vertical="center" wrapText="1"/>
    </xf>
    <xf numFmtId="0" fontId="29" fillId="4" borderId="57" xfId="0" applyFont="1" applyFill="1" applyBorder="1" applyAlignment="1">
      <alignment horizontal="right" vertical="center" wrapText="1"/>
    </xf>
    <xf numFmtId="0" fontId="29" fillId="0" borderId="57" xfId="0" applyFont="1" applyBorder="1" applyAlignment="1">
      <alignment horizontal="right" vertical="center" wrapText="1"/>
    </xf>
    <xf numFmtId="3" fontId="29" fillId="3" borderId="57" xfId="0" applyNumberFormat="1" applyFont="1" applyFill="1" applyBorder="1" applyAlignment="1">
      <alignment horizontal="right" vertical="center" wrapText="1"/>
    </xf>
    <xf numFmtId="3" fontId="29" fillId="4" borderId="57" xfId="0" applyNumberFormat="1" applyFont="1" applyFill="1" applyBorder="1" applyAlignment="1">
      <alignment horizontal="right" vertical="center" wrapText="1"/>
    </xf>
    <xf numFmtId="3" fontId="29" fillId="0" borderId="57" xfId="0" applyNumberFormat="1" applyFont="1" applyBorder="1" applyAlignment="1">
      <alignment horizontal="right" vertical="center" wrapText="1"/>
    </xf>
    <xf numFmtId="0" fontId="28" fillId="3" borderId="57" xfId="0" applyFont="1" applyFill="1" applyBorder="1" applyAlignment="1">
      <alignment horizontal="right" vertical="center" wrapText="1"/>
    </xf>
    <xf numFmtId="0" fontId="29" fillId="0" borderId="45" xfId="0" applyFont="1" applyBorder="1" applyAlignment="1">
      <alignment horizontal="right" vertical="center" wrapText="1"/>
    </xf>
    <xf numFmtId="3" fontId="28" fillId="3" borderId="23" xfId="0" applyNumberFormat="1" applyFont="1" applyFill="1" applyBorder="1" applyAlignment="1">
      <alignment horizontal="right" vertical="center" wrapText="1"/>
    </xf>
    <xf numFmtId="3" fontId="29" fillId="3" borderId="23" xfId="0" applyNumberFormat="1" applyFont="1" applyFill="1" applyBorder="1" applyAlignment="1">
      <alignment horizontal="right" vertical="center" wrapText="1"/>
    </xf>
    <xf numFmtId="0" fontId="29" fillId="4" borderId="23" xfId="0" applyFont="1" applyFill="1" applyBorder="1" applyAlignment="1">
      <alignment horizontal="right" vertical="center" wrapText="1"/>
    </xf>
    <xf numFmtId="0" fontId="29" fillId="0" borderId="23" xfId="0" applyFont="1" applyBorder="1" applyAlignment="1">
      <alignment horizontal="right" vertical="center" wrapText="1"/>
    </xf>
    <xf numFmtId="0" fontId="30" fillId="4" borderId="23" xfId="0" applyFont="1" applyFill="1" applyBorder="1" applyAlignment="1">
      <alignment vertical="center" wrapText="1"/>
    </xf>
    <xf numFmtId="0" fontId="30" fillId="4" borderId="11" xfId="0" applyFont="1" applyFill="1" applyBorder="1" applyAlignment="1">
      <alignment vertical="center" wrapText="1"/>
    </xf>
    <xf numFmtId="3" fontId="29" fillId="4" borderId="23" xfId="0" applyNumberFormat="1" applyFont="1" applyFill="1" applyBorder="1" applyAlignment="1">
      <alignment horizontal="right" vertical="center" wrapText="1"/>
    </xf>
    <xf numFmtId="3" fontId="29" fillId="0" borderId="23" xfId="0" applyNumberFormat="1" applyFont="1" applyBorder="1" applyAlignment="1">
      <alignment horizontal="right" vertical="center" wrapText="1"/>
    </xf>
    <xf numFmtId="0" fontId="30" fillId="0" borderId="23" xfId="0" applyFont="1" applyBorder="1" applyAlignment="1">
      <alignment vertical="center" wrapText="1"/>
    </xf>
    <xf numFmtId="0" fontId="30" fillId="0" borderId="11" xfId="0" applyFont="1" applyBorder="1" applyAlignment="1">
      <alignment vertical="center" wrapText="1"/>
    </xf>
    <xf numFmtId="0" fontId="28" fillId="3" borderId="23" xfId="0" applyFont="1" applyFill="1" applyBorder="1" applyAlignment="1">
      <alignment horizontal="right" vertical="center" wrapText="1"/>
    </xf>
    <xf numFmtId="0" fontId="29" fillId="0" borderId="24" xfId="0" applyFont="1" applyBorder="1" applyAlignment="1">
      <alignment horizontal="right" vertical="center" wrapText="1"/>
    </xf>
    <xf numFmtId="0" fontId="40" fillId="3" borderId="48" xfId="0" applyFont="1" applyFill="1" applyBorder="1" applyAlignment="1">
      <alignment horizontal="left" vertical="center" wrapText="1"/>
    </xf>
    <xf numFmtId="0" fontId="28" fillId="3" borderId="48" xfId="0" applyFont="1" applyFill="1" applyBorder="1" applyAlignment="1">
      <alignment horizontal="left" vertical="center" wrapText="1"/>
    </xf>
    <xf numFmtId="0" fontId="29" fillId="3" borderId="48" xfId="0" applyFont="1" applyFill="1" applyBorder="1" applyAlignment="1">
      <alignment horizontal="left" vertical="center" wrapText="1"/>
    </xf>
    <xf numFmtId="0" fontId="29" fillId="4" borderId="48" xfId="0" applyFont="1" applyFill="1" applyBorder="1" applyAlignment="1">
      <alignment horizontal="left" vertical="center" wrapText="1"/>
    </xf>
    <xf numFmtId="0" fontId="29" fillId="0" borderId="48" xfId="0" applyFont="1" applyBorder="1" applyAlignment="1">
      <alignment horizontal="left" vertical="center" wrapText="1"/>
    </xf>
    <xf numFmtId="0" fontId="29" fillId="0" borderId="47" xfId="0" applyFont="1" applyBorder="1" applyAlignment="1">
      <alignment horizontal="left" vertical="center" wrapText="1"/>
    </xf>
    <xf numFmtId="0" fontId="29" fillId="0" borderId="58" xfId="0" applyFont="1" applyBorder="1" applyAlignment="1">
      <alignment horizontal="center" vertical="center" wrapText="1"/>
    </xf>
    <xf numFmtId="0" fontId="29" fillId="0" borderId="59" xfId="0" applyFont="1" applyBorder="1" applyAlignment="1">
      <alignment horizontal="center" vertical="center" wrapText="1"/>
    </xf>
    <xf numFmtId="0" fontId="28" fillId="3" borderId="59" xfId="0" applyFont="1" applyFill="1" applyBorder="1" applyAlignment="1">
      <alignment horizontal="center" vertical="center" wrapText="1"/>
    </xf>
    <xf numFmtId="0" fontId="29" fillId="3" borderId="59" xfId="0" applyFont="1" applyFill="1" applyBorder="1" applyAlignment="1">
      <alignment horizontal="center" vertical="center" wrapText="1"/>
    </xf>
    <xf numFmtId="0" fontId="29" fillId="4" borderId="59" xfId="0" applyFont="1" applyFill="1" applyBorder="1" applyAlignment="1">
      <alignment horizontal="center" vertical="center" wrapText="1"/>
    </xf>
    <xf numFmtId="0" fontId="29" fillId="0" borderId="38" xfId="0" applyFont="1" applyBorder="1" applyAlignment="1">
      <alignment horizontal="center" vertical="center" wrapText="1"/>
    </xf>
    <xf numFmtId="0" fontId="41" fillId="0" borderId="48" xfId="0" applyFont="1" applyBorder="1" applyAlignment="1">
      <alignment horizontal="left" vertical="center" wrapText="1"/>
    </xf>
    <xf numFmtId="0" fontId="28" fillId="3" borderId="47" xfId="0" applyFont="1" applyFill="1" applyBorder="1" applyAlignment="1">
      <alignment horizontal="left" vertical="center" wrapText="1"/>
    </xf>
    <xf numFmtId="3" fontId="28" fillId="3" borderId="17" xfId="0" applyNumberFormat="1" applyFont="1" applyFill="1" applyBorder="1" applyAlignment="1">
      <alignment horizontal="right" vertical="center" wrapText="1"/>
    </xf>
    <xf numFmtId="3" fontId="29" fillId="3" borderId="17" xfId="0" applyNumberFormat="1" applyFont="1" applyFill="1" applyBorder="1" applyAlignment="1">
      <alignment horizontal="right" vertical="center" wrapText="1"/>
    </xf>
    <xf numFmtId="3" fontId="29" fillId="0" borderId="17" xfId="0" applyNumberFormat="1" applyFont="1" applyBorder="1" applyAlignment="1">
      <alignment horizontal="right" vertical="center" wrapText="1"/>
    </xf>
    <xf numFmtId="3" fontId="29" fillId="4" borderId="17" xfId="0" applyNumberFormat="1" applyFont="1" applyFill="1" applyBorder="1" applyAlignment="1">
      <alignment horizontal="right" vertical="center" wrapText="1"/>
    </xf>
    <xf numFmtId="0" fontId="29" fillId="0" borderId="17" xfId="0" applyFont="1" applyBorder="1" applyAlignment="1">
      <alignment horizontal="right" vertical="center" wrapText="1"/>
    </xf>
    <xf numFmtId="3" fontId="28" fillId="3" borderId="22" xfId="0" applyNumberFormat="1" applyFont="1" applyFill="1" applyBorder="1" applyAlignment="1">
      <alignment horizontal="right" vertical="center" wrapText="1"/>
    </xf>
    <xf numFmtId="0" fontId="28" fillId="0" borderId="59" xfId="0" applyFont="1" applyBorder="1" applyAlignment="1">
      <alignment horizontal="center" vertical="center" wrapText="1"/>
    </xf>
    <xf numFmtId="0" fontId="28" fillId="3" borderId="38" xfId="0" applyFont="1" applyFill="1" applyBorder="1" applyAlignment="1">
      <alignment horizontal="center" vertical="center" wrapText="1"/>
    </xf>
    <xf numFmtId="0" fontId="29" fillId="3" borderId="30" xfId="0" applyFont="1" applyFill="1" applyBorder="1" applyAlignment="1">
      <alignment horizontal="left" vertical="center" wrapText="1"/>
    </xf>
    <xf numFmtId="0" fontId="40" fillId="3" borderId="51" xfId="0" applyFont="1" applyFill="1" applyBorder="1" applyAlignment="1">
      <alignment horizontal="left" vertical="center" wrapText="1"/>
    </xf>
    <xf numFmtId="0" fontId="28" fillId="3" borderId="43" xfId="0" applyFont="1" applyFill="1" applyBorder="1" applyAlignment="1">
      <alignment horizontal="center" vertical="center" wrapText="1"/>
    </xf>
    <xf numFmtId="3" fontId="28" fillId="3" borderId="30" xfId="0" applyNumberFormat="1" applyFont="1" applyFill="1" applyBorder="1" applyAlignment="1">
      <alignment horizontal="right" vertical="center" wrapText="1"/>
    </xf>
    <xf numFmtId="3" fontId="28" fillId="3" borderId="39" xfId="0" applyNumberFormat="1" applyFont="1" applyFill="1" applyBorder="1" applyAlignment="1">
      <alignment horizontal="right" vertical="center" wrapText="1"/>
    </xf>
    <xf numFmtId="3" fontId="28" fillId="3" borderId="40" xfId="0" applyNumberFormat="1" applyFont="1" applyFill="1" applyBorder="1" applyAlignment="1">
      <alignment horizontal="right" vertical="center" wrapText="1"/>
    </xf>
    <xf numFmtId="3" fontId="28" fillId="3" borderId="60" xfId="0" applyNumberFormat="1" applyFont="1" applyFill="1" applyBorder="1" applyAlignment="1">
      <alignment horizontal="right" vertical="center" wrapText="1"/>
    </xf>
    <xf numFmtId="0" fontId="28" fillId="0" borderId="3"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4" xfId="0" applyFont="1" applyBorder="1" applyAlignment="1">
      <alignment horizontal="center" vertical="center" wrapText="1"/>
    </xf>
    <xf numFmtId="0" fontId="29" fillId="0" borderId="61" xfId="0" applyFont="1" applyBorder="1" applyAlignment="1">
      <alignment horizontal="center" vertical="center" wrapText="1"/>
    </xf>
    <xf numFmtId="0" fontId="29" fillId="0" borderId="62" xfId="0" applyFont="1" applyBorder="1" applyAlignment="1">
      <alignment horizontal="center" vertical="center" wrapText="1"/>
    </xf>
    <xf numFmtId="0" fontId="0" fillId="0" borderId="62" xfId="0" applyBorder="1" applyAlignment="1">
      <alignment vertical="top" wrapText="1"/>
    </xf>
    <xf numFmtId="0" fontId="41" fillId="0" borderId="46" xfId="0" applyFont="1" applyBorder="1" applyAlignment="1">
      <alignment horizontal="center" vertical="center" wrapText="1"/>
    </xf>
    <xf numFmtId="0" fontId="41" fillId="0" borderId="63" xfId="0" applyFont="1" applyBorder="1" applyAlignment="1">
      <alignment horizontal="center" vertical="center" wrapText="1"/>
    </xf>
    <xf numFmtId="0" fontId="41" fillId="0" borderId="42"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53" xfId="0" applyFont="1" applyBorder="1" applyAlignment="1">
      <alignment horizontal="center" vertical="center" wrapText="1"/>
    </xf>
    <xf numFmtId="0" fontId="29" fillId="0" borderId="64"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46" xfId="0" applyFont="1" applyBorder="1" applyAlignment="1">
      <alignment horizontal="center" vertical="center" wrapText="1"/>
    </xf>
    <xf numFmtId="0" fontId="29" fillId="0" borderId="65" xfId="0" applyFont="1" applyBorder="1" applyAlignment="1">
      <alignment horizontal="center" vertical="center" wrapText="1"/>
    </xf>
    <xf numFmtId="0" fontId="28" fillId="0" borderId="43" xfId="0" applyFont="1" applyBorder="1" applyAlignment="1">
      <alignment horizontal="center" vertical="center" wrapText="1"/>
    </xf>
    <xf numFmtId="0" fontId="41" fillId="0" borderId="66" xfId="0" applyFont="1" applyBorder="1" applyAlignment="1">
      <alignment horizontal="center" vertical="center" wrapText="1"/>
    </xf>
    <xf numFmtId="0" fontId="28" fillId="3" borderId="30" xfId="0" applyFont="1" applyFill="1" applyBorder="1" applyAlignment="1">
      <alignment horizontal="left" vertical="center" wrapText="1"/>
    </xf>
    <xf numFmtId="3" fontId="28" fillId="3" borderId="36" xfId="0" applyNumberFormat="1" applyFont="1" applyFill="1" applyBorder="1" applyAlignment="1">
      <alignment horizontal="right" vertical="center" wrapText="1"/>
    </xf>
    <xf numFmtId="0" fontId="28" fillId="0" borderId="67" xfId="0" applyFont="1" applyBorder="1" applyAlignment="1">
      <alignment horizontal="center" vertical="center" wrapText="1"/>
    </xf>
    <xf numFmtId="0" fontId="28" fillId="0" borderId="68"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69" xfId="0" applyFont="1" applyBorder="1" applyAlignment="1">
      <alignment horizontal="center" vertical="center" wrapText="1"/>
    </xf>
    <xf numFmtId="0" fontId="29" fillId="0" borderId="5" xfId="0" applyFont="1" applyBorder="1" applyAlignment="1">
      <alignment horizontal="left" vertical="center" wrapText="1"/>
    </xf>
    <xf numFmtId="3" fontId="29" fillId="0" borderId="70" xfId="0" applyNumberFormat="1" applyFont="1" applyBorder="1" applyAlignment="1">
      <alignment horizontal="right" vertical="center" wrapText="1"/>
    </xf>
    <xf numFmtId="0" fontId="41" fillId="0" borderId="71" xfId="0" applyFont="1" applyBorder="1" applyAlignment="1">
      <alignment horizontal="left" vertical="center" wrapText="1"/>
    </xf>
    <xf numFmtId="3" fontId="29" fillId="0" borderId="16" xfId="0" applyNumberFormat="1" applyFont="1" applyBorder="1" applyAlignment="1">
      <alignment horizontal="right" vertical="center" wrapText="1"/>
    </xf>
    <xf numFmtId="0" fontId="29" fillId="3" borderId="17" xfId="0" applyFont="1" applyFill="1" applyBorder="1" applyAlignment="1">
      <alignment horizontal="right" vertical="center" wrapText="1"/>
    </xf>
    <xf numFmtId="0" fontId="28" fillId="0" borderId="46" xfId="0" applyFont="1" applyBorder="1" applyAlignment="1">
      <alignment horizontal="center" vertical="center" wrapText="1"/>
    </xf>
    <xf numFmtId="0" fontId="29" fillId="0" borderId="42" xfId="0" applyFont="1" applyBorder="1" applyAlignment="1">
      <alignment horizontal="center" vertical="center" wrapText="1"/>
    </xf>
    <xf numFmtId="0" fontId="0" fillId="0" borderId="42" xfId="0" applyBorder="1" applyAlignment="1">
      <alignment vertical="top" wrapText="1"/>
    </xf>
    <xf numFmtId="0" fontId="33" fillId="5" borderId="72" xfId="0" applyFont="1" applyFill="1" applyBorder="1" applyAlignment="1">
      <alignment horizontal="right" vertical="center" wrapText="1"/>
    </xf>
    <xf numFmtId="0" fontId="37" fillId="0" borderId="73" xfId="0" applyFont="1" applyBorder="1" applyAlignment="1">
      <alignment horizontal="right" vertical="center" wrapText="1"/>
    </xf>
    <xf numFmtId="0" fontId="37" fillId="0" borderId="73" xfId="0" applyFont="1" applyBorder="1" applyAlignment="1">
      <alignment horizontal="right" vertical="center" wrapText="1" indent="2"/>
    </xf>
    <xf numFmtId="0" fontId="33" fillId="0" borderId="73" xfId="0" applyFont="1" applyBorder="1" applyAlignment="1">
      <alignment horizontal="right" vertical="center" wrapText="1" indent="2"/>
    </xf>
    <xf numFmtId="0" fontId="33" fillId="0" borderId="73" xfId="0" applyFont="1" applyBorder="1" applyAlignment="1">
      <alignment horizontal="right" vertical="center" wrapText="1"/>
    </xf>
    <xf numFmtId="3" fontId="33" fillId="0" borderId="73" xfId="0" applyNumberFormat="1" applyFont="1" applyBorder="1" applyAlignment="1">
      <alignment horizontal="right" vertical="center" wrapText="1" indent="2"/>
    </xf>
    <xf numFmtId="0" fontId="33" fillId="0" borderId="10" xfId="0" applyFont="1" applyBorder="1" applyAlignment="1">
      <alignment horizontal="right" vertical="center" wrapText="1" indent="2"/>
    </xf>
    <xf numFmtId="0" fontId="33" fillId="0" borderId="10" xfId="0" applyFont="1" applyBorder="1" applyAlignment="1">
      <alignment horizontal="right" vertical="center" wrapText="1"/>
    </xf>
    <xf numFmtId="0" fontId="37" fillId="0" borderId="74" xfId="0" applyFont="1" applyBorder="1" applyAlignment="1">
      <alignment horizontal="right" vertical="center" wrapText="1" indent="2"/>
    </xf>
    <xf numFmtId="0" fontId="37" fillId="0" borderId="74" xfId="0" applyFont="1" applyBorder="1" applyAlignment="1">
      <alignment horizontal="right" vertical="center" wrapText="1"/>
    </xf>
    <xf numFmtId="3" fontId="33" fillId="0" borderId="73" xfId="0" applyNumberFormat="1" applyFont="1" applyBorder="1" applyAlignment="1">
      <alignment horizontal="right" vertical="center" wrapText="1"/>
    </xf>
    <xf numFmtId="3" fontId="37" fillId="0" borderId="55" xfId="0" applyNumberFormat="1" applyFont="1" applyBorder="1" applyAlignment="1">
      <alignment horizontal="right" vertical="center" wrapText="1"/>
    </xf>
    <xf numFmtId="0" fontId="37" fillId="0" borderId="55" xfId="0" applyFont="1" applyBorder="1" applyAlignment="1">
      <alignment horizontal="right" vertical="center" wrapText="1"/>
    </xf>
    <xf numFmtId="3" fontId="37" fillId="0" borderId="74" xfId="0" applyNumberFormat="1" applyFont="1" applyBorder="1" applyAlignment="1">
      <alignment horizontal="right" vertical="center" wrapText="1"/>
    </xf>
    <xf numFmtId="0" fontId="33" fillId="0" borderId="0" xfId="0" applyFont="1" applyAlignment="1">
      <alignment horizontal="right" vertical="center" wrapText="1"/>
    </xf>
    <xf numFmtId="3" fontId="33" fillId="0" borderId="0" xfId="0" applyNumberFormat="1" applyFont="1" applyAlignment="1">
      <alignment horizontal="right" vertical="center" wrapText="1"/>
    </xf>
    <xf numFmtId="3" fontId="37" fillId="0" borderId="75" xfId="0" applyNumberFormat="1" applyFont="1" applyBorder="1" applyAlignment="1">
      <alignment horizontal="right" vertical="center" wrapText="1"/>
    </xf>
    <xf numFmtId="0" fontId="37" fillId="0" borderId="75" xfId="0" applyFont="1" applyBorder="1" applyAlignment="1">
      <alignment horizontal="right" vertical="center" wrapText="1"/>
    </xf>
    <xf numFmtId="0" fontId="33" fillId="5" borderId="76" xfId="0" applyFont="1" applyFill="1" applyBorder="1" applyAlignment="1">
      <alignment horizontal="right" vertical="center" wrapText="1"/>
    </xf>
    <xf numFmtId="0" fontId="33" fillId="5" borderId="77" xfId="0" applyFont="1" applyFill="1" applyBorder="1" applyAlignment="1">
      <alignment horizontal="right" vertical="center" wrapText="1"/>
    </xf>
    <xf numFmtId="0" fontId="33" fillId="5" borderId="77" xfId="0" applyFont="1" applyFill="1" applyBorder="1" applyAlignment="1">
      <alignment horizontal="center" vertical="center" wrapText="1"/>
    </xf>
    <xf numFmtId="0" fontId="0" fillId="0" borderId="0" xfId="0" applyAlignment="1">
      <alignment horizontal="left"/>
    </xf>
    <xf numFmtId="0" fontId="23" fillId="0" borderId="0" xfId="0" applyFont="1" applyAlignment="1">
      <alignment horizontal="justify" vertical="center" wrapText="1"/>
    </xf>
    <xf numFmtId="0" fontId="0" fillId="0" borderId="0" xfId="0" applyAlignment="1">
      <alignment wrapText="1"/>
    </xf>
    <xf numFmtId="0" fontId="22" fillId="0" borderId="0" xfId="0" applyFont="1" applyAlignment="1">
      <alignment horizontal="left" vertical="center" wrapText="1"/>
    </xf>
    <xf numFmtId="0" fontId="33" fillId="0" borderId="78" xfId="0" applyFont="1" applyBorder="1" applyAlignment="1">
      <alignment horizontal="left" vertical="center" wrapText="1"/>
    </xf>
    <xf numFmtId="0" fontId="22" fillId="0" borderId="0" xfId="0" applyFont="1" applyAlignment="1">
      <alignment horizontal="left" vertical="center"/>
    </xf>
    <xf numFmtId="0" fontId="37" fillId="0" borderId="0" xfId="0" applyFont="1" applyBorder="1" applyAlignment="1">
      <alignment horizontal="left" vertical="center" wrapText="1"/>
    </xf>
    <xf numFmtId="0" fontId="37" fillId="0" borderId="0" xfId="0" applyFont="1" applyBorder="1" applyAlignment="1">
      <alignment horizontal="right" vertical="center" wrapText="1" indent="2"/>
    </xf>
    <xf numFmtId="0" fontId="37" fillId="0" borderId="0" xfId="0" applyFont="1" applyBorder="1" applyAlignment="1">
      <alignment horizontal="right" vertical="center" wrapText="1"/>
    </xf>
    <xf numFmtId="0" fontId="37" fillId="0" borderId="79" xfId="0" applyFont="1" applyBorder="1" applyAlignment="1">
      <alignment horizontal="left" vertical="center" wrapText="1"/>
    </xf>
    <xf numFmtId="0" fontId="38" fillId="5" borderId="80" xfId="0" applyFont="1" applyFill="1" applyBorder="1" applyAlignment="1">
      <alignment horizontal="center" vertical="center" wrapText="1"/>
    </xf>
    <xf numFmtId="0" fontId="38" fillId="5" borderId="76" xfId="0" applyFont="1" applyFill="1" applyBorder="1" applyAlignment="1">
      <alignment horizontal="center" vertical="center" wrapText="1"/>
    </xf>
    <xf numFmtId="0" fontId="38" fillId="5" borderId="0" xfId="0" applyFont="1" applyFill="1" applyBorder="1" applyAlignment="1">
      <alignment horizontal="center" vertical="center" wrapText="1"/>
    </xf>
    <xf numFmtId="3" fontId="33" fillId="0" borderId="0" xfId="0" applyNumberFormat="1" applyFont="1" applyBorder="1" applyAlignment="1">
      <alignment horizontal="right" vertical="center" wrapText="1"/>
    </xf>
    <xf numFmtId="0" fontId="33" fillId="0" borderId="0" xfId="0" applyFont="1" applyBorder="1" applyAlignment="1">
      <alignment horizontal="right" vertical="center" wrapText="1"/>
    </xf>
    <xf numFmtId="3" fontId="33" fillId="0" borderId="81" xfId="0" applyNumberFormat="1" applyFont="1" applyBorder="1" applyAlignment="1">
      <alignment horizontal="right" vertical="center" wrapText="1"/>
    </xf>
    <xf numFmtId="0" fontId="33" fillId="0" borderId="81" xfId="0" applyFont="1" applyBorder="1" applyAlignment="1">
      <alignment horizontal="right" vertical="center" wrapText="1"/>
    </xf>
    <xf numFmtId="3" fontId="37" fillId="0" borderId="82" xfId="0" applyNumberFormat="1" applyFont="1" applyBorder="1" applyAlignment="1">
      <alignment horizontal="right" vertical="center" wrapText="1"/>
    </xf>
    <xf numFmtId="0" fontId="33" fillId="5" borderId="83" xfId="0" applyFont="1" applyFill="1" applyBorder="1" applyAlignment="1">
      <alignment horizontal="right" vertical="center" wrapText="1"/>
    </xf>
    <xf numFmtId="0" fontId="4" fillId="0" borderId="0" xfId="2" applyFont="1" applyFill="1" applyAlignment="1">
      <alignment horizontal="right"/>
    </xf>
    <xf numFmtId="0" fontId="1" fillId="0" borderId="5" xfId="7" applyFont="1" applyBorder="1" applyAlignment="1">
      <alignment horizontal="justify" vertical="center" wrapText="1"/>
    </xf>
    <xf numFmtId="0" fontId="1" fillId="0" borderId="24" xfId="7" applyFont="1" applyBorder="1" applyAlignment="1">
      <alignment horizontal="justify" vertical="center" wrapText="1"/>
    </xf>
    <xf numFmtId="0" fontId="1" fillId="0" borderId="49" xfId="7" applyFont="1" applyBorder="1" applyAlignment="1">
      <alignment horizontal="center" vertical="center" wrapText="1"/>
    </xf>
    <xf numFmtId="0" fontId="1" fillId="0" borderId="70" xfId="7" applyFont="1" applyBorder="1" applyAlignment="1">
      <alignment horizontal="center" vertical="center" wrapText="1"/>
    </xf>
    <xf numFmtId="0" fontId="1" fillId="0" borderId="84" xfId="6" applyFont="1" applyBorder="1" applyAlignment="1">
      <alignment horizontal="right" vertical="center" wrapText="1" indent="1"/>
    </xf>
    <xf numFmtId="0" fontId="1" fillId="0" borderId="71" xfId="6" applyFont="1" applyBorder="1" applyAlignment="1">
      <alignment horizontal="right" vertical="center" wrapText="1" indent="1"/>
    </xf>
    <xf numFmtId="0" fontId="1" fillId="0" borderId="70" xfId="6" applyFont="1" applyBorder="1" applyAlignment="1">
      <alignment horizontal="right" vertical="center" wrapText="1" indent="1"/>
    </xf>
    <xf numFmtId="164" fontId="1" fillId="0" borderId="11" xfId="6" applyNumberFormat="1" applyFont="1" applyBorder="1" applyAlignment="1">
      <alignment horizontal="right" vertical="center" wrapText="1" indent="1"/>
    </xf>
    <xf numFmtId="0" fontId="1" fillId="2" borderId="44" xfId="4" applyFont="1" applyFill="1" applyBorder="1" applyAlignment="1">
      <alignment horizontal="right" vertical="center" wrapText="1" indent="1"/>
    </xf>
    <xf numFmtId="0" fontId="1" fillId="2" borderId="49" xfId="4" applyFont="1" applyFill="1" applyBorder="1" applyAlignment="1">
      <alignment horizontal="right" vertical="center" wrapText="1" indent="1"/>
    </xf>
    <xf numFmtId="0" fontId="1" fillId="2" borderId="14" xfId="4" applyFont="1" applyFill="1" applyBorder="1" applyAlignment="1">
      <alignment horizontal="right" vertical="center" wrapText="1" indent="1"/>
    </xf>
    <xf numFmtId="0" fontId="1" fillId="2" borderId="12" xfId="4" applyFont="1" applyFill="1" applyBorder="1" applyAlignment="1">
      <alignment horizontal="right" vertical="center" wrapText="1" indent="1"/>
    </xf>
    <xf numFmtId="0" fontId="1" fillId="0" borderId="0" xfId="4" applyFont="1" applyFill="1" applyAlignment="1">
      <alignment vertical="center"/>
    </xf>
    <xf numFmtId="0" fontId="1" fillId="0" borderId="24" xfId="6" applyFont="1" applyBorder="1" applyAlignment="1">
      <alignment horizontal="justify" vertical="center" wrapText="1"/>
    </xf>
    <xf numFmtId="0" fontId="1" fillId="0" borderId="11" xfId="6" applyFont="1" applyFill="1" applyBorder="1" applyAlignment="1">
      <alignment horizontal="right" vertical="center" wrapText="1" indent="1"/>
    </xf>
    <xf numFmtId="0" fontId="24" fillId="0" borderId="0" xfId="0" applyFont="1" applyAlignment="1">
      <alignment horizontal="center" vertical="center"/>
    </xf>
    <xf numFmtId="0" fontId="33" fillId="0" borderId="0" xfId="0" applyFont="1" applyAlignment="1">
      <alignment horizontal="center" vertical="center"/>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39" xfId="0" applyFont="1" applyBorder="1" applyAlignment="1">
      <alignment horizontal="center" vertical="center" wrapText="1"/>
    </xf>
    <xf numFmtId="0" fontId="28" fillId="0" borderId="40" xfId="0" applyFont="1" applyBorder="1" applyAlignment="1">
      <alignment horizontal="center" vertical="center" wrapText="1"/>
    </xf>
    <xf numFmtId="0" fontId="25" fillId="0" borderId="0" xfId="0" applyFont="1" applyAlignment="1">
      <alignment horizontal="center" vertical="center"/>
    </xf>
    <xf numFmtId="0" fontId="26" fillId="0" borderId="0" xfId="0" applyFont="1" applyAlignment="1">
      <alignment horizontal="center" vertical="center"/>
    </xf>
    <xf numFmtId="0" fontId="27" fillId="0" borderId="0" xfId="0" applyFont="1" applyAlignment="1">
      <alignment horizontal="center" vertical="center"/>
    </xf>
    <xf numFmtId="0" fontId="37" fillId="0" borderId="75" xfId="0" applyFont="1" applyBorder="1" applyAlignment="1">
      <alignment horizontal="center" vertical="center" wrapText="1"/>
    </xf>
    <xf numFmtId="0" fontId="22" fillId="0" borderId="0" xfId="0" applyFont="1" applyAlignment="1">
      <alignment horizontal="center" vertical="center" wrapText="1"/>
    </xf>
    <xf numFmtId="0" fontId="0" fillId="0" borderId="0" xfId="0" applyAlignment="1">
      <alignment horizontal="center" wrapText="1"/>
    </xf>
    <xf numFmtId="0" fontId="33" fillId="0" borderId="0" xfId="0" applyFont="1" applyAlignment="1">
      <alignment horizontal="left" vertical="center" wrapText="1"/>
    </xf>
    <xf numFmtId="0" fontId="33" fillId="5" borderId="85" xfId="0" applyFont="1" applyFill="1" applyBorder="1" applyAlignment="1">
      <alignment horizontal="center" vertical="center" wrapText="1"/>
    </xf>
    <xf numFmtId="0" fontId="33" fillId="5" borderId="80" xfId="0" applyFont="1" applyFill="1" applyBorder="1" applyAlignment="1">
      <alignment horizontal="center" vertical="center" wrapText="1"/>
    </xf>
    <xf numFmtId="0" fontId="33" fillId="5" borderId="86" xfId="0" applyFont="1" applyFill="1" applyBorder="1" applyAlignment="1">
      <alignment horizontal="center" vertical="center" wrapText="1"/>
    </xf>
    <xf numFmtId="0" fontId="33" fillId="5" borderId="76" xfId="0" applyFont="1" applyFill="1" applyBorder="1" applyAlignment="1">
      <alignment horizontal="center" vertical="center" wrapText="1"/>
    </xf>
    <xf numFmtId="0" fontId="33" fillId="0" borderId="87" xfId="0" applyFont="1" applyBorder="1" applyAlignment="1">
      <alignment horizontal="left" vertical="center" wrapText="1"/>
    </xf>
    <xf numFmtId="0" fontId="33" fillId="0" borderId="88" xfId="0" applyFont="1" applyBorder="1" applyAlignment="1">
      <alignment horizontal="left" vertical="center" wrapText="1"/>
    </xf>
    <xf numFmtId="0" fontId="33" fillId="0" borderId="78" xfId="0" applyFont="1" applyBorder="1" applyAlignment="1">
      <alignment horizontal="left" vertical="center" wrapText="1"/>
    </xf>
    <xf numFmtId="0" fontId="33" fillId="0" borderId="0" xfId="0" applyFont="1" applyBorder="1" applyAlignment="1">
      <alignment horizontal="left" vertical="center" wrapText="1"/>
    </xf>
    <xf numFmtId="0" fontId="33" fillId="0" borderId="0" xfId="0" applyFont="1" applyAlignment="1">
      <alignment horizontal="center" vertical="center" wrapText="1"/>
    </xf>
    <xf numFmtId="0" fontId="33" fillId="0" borderId="76" xfId="0" applyFont="1" applyBorder="1" applyAlignment="1">
      <alignment horizontal="left" vertical="center" wrapText="1"/>
    </xf>
    <xf numFmtId="0" fontId="33" fillId="5" borderId="89" xfId="0" applyFont="1" applyFill="1" applyBorder="1" applyAlignment="1">
      <alignment horizontal="center" vertical="center" wrapText="1"/>
    </xf>
    <xf numFmtId="0" fontId="33" fillId="0" borderId="0" xfId="0" applyFont="1" applyAlignment="1">
      <alignment horizontal="right" vertical="center" wrapText="1"/>
    </xf>
    <xf numFmtId="0" fontId="33" fillId="5" borderId="90" xfId="0" applyFont="1" applyFill="1" applyBorder="1" applyAlignment="1">
      <alignment horizontal="center" vertical="center" wrapText="1"/>
    </xf>
    <xf numFmtId="3" fontId="33" fillId="0" borderId="88" xfId="0" applyNumberFormat="1" applyFont="1" applyBorder="1" applyAlignment="1">
      <alignment horizontal="center" vertical="center" wrapText="1"/>
    </xf>
    <xf numFmtId="0" fontId="33" fillId="0" borderId="86" xfId="0" applyFont="1" applyBorder="1" applyAlignment="1">
      <alignment horizontal="left" vertical="center" wrapText="1"/>
    </xf>
    <xf numFmtId="0" fontId="37" fillId="0" borderId="79" xfId="0" applyFont="1" applyBorder="1" applyAlignment="1">
      <alignment horizontal="left" vertical="center" wrapText="1"/>
    </xf>
    <xf numFmtId="0" fontId="37" fillId="0" borderId="75" xfId="0" applyFont="1" applyBorder="1" applyAlignment="1">
      <alignment horizontal="left" vertical="center" wrapText="1"/>
    </xf>
    <xf numFmtId="0" fontId="33" fillId="0" borderId="0" xfId="0" applyFont="1" applyBorder="1" applyAlignment="1">
      <alignment horizontal="center" vertical="center" wrapText="1"/>
    </xf>
    <xf numFmtId="0" fontId="33" fillId="0" borderId="76" xfId="0" applyFont="1" applyBorder="1" applyAlignment="1">
      <alignment horizontal="center" vertical="center" wrapText="1"/>
    </xf>
    <xf numFmtId="0" fontId="37" fillId="0" borderId="91" xfId="0" applyFont="1" applyBorder="1" applyAlignment="1">
      <alignment horizontal="center" vertical="center" wrapText="1"/>
    </xf>
    <xf numFmtId="3" fontId="33" fillId="0" borderId="92" xfId="0" applyNumberFormat="1" applyFont="1" applyBorder="1" applyAlignment="1">
      <alignment horizontal="center" vertical="center" wrapText="1"/>
    </xf>
    <xf numFmtId="3" fontId="33" fillId="0" borderId="0" xfId="0" applyNumberFormat="1" applyFont="1" applyBorder="1" applyAlignment="1">
      <alignment horizontal="center" vertical="center" wrapText="1"/>
    </xf>
    <xf numFmtId="3" fontId="33" fillId="0" borderId="81" xfId="0" applyNumberFormat="1" applyFont="1" applyBorder="1" applyAlignment="1">
      <alignment horizontal="center" vertical="center" wrapText="1"/>
    </xf>
    <xf numFmtId="3" fontId="33" fillId="0" borderId="76" xfId="0" applyNumberFormat="1" applyFont="1" applyBorder="1" applyAlignment="1">
      <alignment horizontal="center" vertical="center" wrapText="1"/>
    </xf>
    <xf numFmtId="3" fontId="33" fillId="0" borderId="83" xfId="0" applyNumberFormat="1" applyFont="1" applyBorder="1" applyAlignment="1">
      <alignment horizontal="center" vertical="center" wrapText="1"/>
    </xf>
    <xf numFmtId="3" fontId="37" fillId="0" borderId="75" xfId="0" applyNumberFormat="1" applyFont="1" applyBorder="1" applyAlignment="1">
      <alignment horizontal="center" vertical="center" wrapText="1"/>
    </xf>
    <xf numFmtId="0" fontId="33" fillId="0" borderId="83" xfId="0" applyFont="1" applyBorder="1" applyAlignment="1">
      <alignment horizontal="center" vertical="center" wrapText="1"/>
    </xf>
    <xf numFmtId="3" fontId="37" fillId="0" borderId="82" xfId="0" applyNumberFormat="1" applyFont="1" applyBorder="1" applyAlignment="1">
      <alignment horizontal="center" vertical="center" wrapText="1"/>
    </xf>
    <xf numFmtId="0" fontId="33" fillId="0" borderId="8" xfId="0" applyFont="1" applyBorder="1" applyAlignment="1">
      <alignment horizontal="left" vertical="center" wrapText="1"/>
    </xf>
    <xf numFmtId="0" fontId="33" fillId="0" borderId="73" xfId="0" applyFont="1" applyBorder="1" applyAlignment="1">
      <alignment horizontal="left" vertical="center" wrapText="1"/>
    </xf>
    <xf numFmtId="0" fontId="33" fillId="0" borderId="93" xfId="0" applyFont="1" applyBorder="1" applyAlignment="1">
      <alignment horizontal="left" vertical="center" wrapText="1"/>
    </xf>
    <xf numFmtId="0" fontId="33" fillId="0" borderId="10" xfId="0" applyFont="1" applyBorder="1" applyAlignment="1">
      <alignment horizontal="left" vertical="center" wrapText="1"/>
    </xf>
    <xf numFmtId="0" fontId="37" fillId="0" borderId="94" xfId="0" applyFont="1" applyBorder="1" applyAlignment="1">
      <alignment horizontal="left" vertical="center" wrapText="1"/>
    </xf>
    <xf numFmtId="0" fontId="37" fillId="0" borderId="55" xfId="0" applyFont="1" applyBorder="1" applyAlignment="1">
      <alignment horizontal="left" vertical="center" wrapText="1"/>
    </xf>
    <xf numFmtId="0" fontId="37" fillId="0" borderId="95" xfId="0" applyFont="1" applyBorder="1" applyAlignment="1">
      <alignment horizontal="left" vertical="center" wrapText="1"/>
    </xf>
    <xf numFmtId="0" fontId="37" fillId="0" borderId="74" xfId="0" applyFont="1" applyBorder="1" applyAlignment="1">
      <alignment horizontal="left" vertical="center" wrapText="1"/>
    </xf>
    <xf numFmtId="0" fontId="33" fillId="5" borderId="96" xfId="0" applyFont="1" applyFill="1" applyBorder="1" applyAlignment="1">
      <alignment horizontal="center" vertical="center" wrapText="1"/>
    </xf>
    <xf numFmtId="0" fontId="36" fillId="0" borderId="0" xfId="0" applyFont="1" applyAlignment="1">
      <alignment horizontal="left" vertical="center"/>
    </xf>
    <xf numFmtId="0" fontId="22" fillId="0" borderId="0" xfId="0" applyFont="1" applyAlignment="1">
      <alignment horizontal="left" vertical="center"/>
    </xf>
    <xf numFmtId="0" fontId="31" fillId="0" borderId="0" xfId="0" applyFont="1" applyAlignment="1">
      <alignment horizontal="left" vertical="center"/>
    </xf>
    <xf numFmtId="0" fontId="22" fillId="0" borderId="0" xfId="0" applyFont="1" applyAlignment="1">
      <alignment horizontal="left" vertical="center" wrapText="1"/>
    </xf>
    <xf numFmtId="0" fontId="33" fillId="5" borderId="97" xfId="0" applyFont="1" applyFill="1" applyBorder="1" applyAlignment="1">
      <alignment horizontal="center" vertical="center" wrapText="1"/>
    </xf>
    <xf numFmtId="0" fontId="33" fillId="5" borderId="72" xfId="0" applyFont="1" applyFill="1" applyBorder="1" applyAlignment="1">
      <alignment horizontal="center" vertical="center" wrapText="1"/>
    </xf>
    <xf numFmtId="0" fontId="37" fillId="0" borderId="8" xfId="0" applyFont="1" applyBorder="1" applyAlignment="1">
      <alignment horizontal="left" vertical="center" wrapText="1"/>
    </xf>
    <xf numFmtId="0" fontId="37" fillId="0" borderId="73" xfId="0" applyFont="1" applyBorder="1" applyAlignment="1">
      <alignment horizontal="left" vertical="center" wrapText="1"/>
    </xf>
    <xf numFmtId="0" fontId="33" fillId="0" borderId="91" xfId="0" applyFont="1" applyBorder="1" applyAlignment="1">
      <alignment horizontal="center" vertical="center" wrapText="1"/>
    </xf>
    <xf numFmtId="0" fontId="33" fillId="0" borderId="81" xfId="0" applyFont="1" applyBorder="1" applyAlignment="1">
      <alignment horizontal="center" vertical="center" wrapText="1"/>
    </xf>
    <xf numFmtId="0" fontId="33" fillId="0" borderId="98" xfId="0" applyFont="1" applyBorder="1" applyAlignment="1">
      <alignment horizontal="center" vertical="center" wrapText="1"/>
    </xf>
    <xf numFmtId="0" fontId="33" fillId="0" borderId="78" xfId="0" applyFont="1" applyBorder="1" applyAlignment="1">
      <alignment vertical="center" wrapText="1"/>
    </xf>
    <xf numFmtId="0" fontId="33" fillId="0" borderId="0" xfId="0" applyFont="1" applyBorder="1" applyAlignment="1">
      <alignment vertical="center" wrapText="1"/>
    </xf>
    <xf numFmtId="0" fontId="33" fillId="0" borderId="99" xfId="0" applyFont="1" applyBorder="1" applyAlignment="1">
      <alignment horizontal="left" vertical="center" wrapText="1"/>
    </xf>
    <xf numFmtId="0" fontId="33" fillId="0" borderId="91" xfId="0" applyFont="1" applyBorder="1" applyAlignment="1">
      <alignment horizontal="left" vertical="center" wrapText="1"/>
    </xf>
    <xf numFmtId="0" fontId="33" fillId="5" borderId="100" xfId="0" applyFont="1" applyFill="1" applyBorder="1" applyAlignment="1">
      <alignment horizontal="center" vertical="center" wrapText="1"/>
    </xf>
    <xf numFmtId="0" fontId="33" fillId="0" borderId="88" xfId="0" applyFont="1" applyBorder="1" applyAlignment="1">
      <alignment horizontal="center" vertical="center" wrapText="1"/>
    </xf>
    <xf numFmtId="0" fontId="33" fillId="0" borderId="92" xfId="0" applyFont="1" applyBorder="1" applyAlignment="1">
      <alignment horizontal="center" vertical="center" wrapText="1"/>
    </xf>
    <xf numFmtId="0" fontId="33" fillId="5" borderId="85" xfId="0" applyFont="1" applyFill="1" applyBorder="1" applyAlignment="1">
      <alignment horizontal="right" vertical="center" wrapText="1" indent="2"/>
    </xf>
    <xf numFmtId="0" fontId="33" fillId="5" borderId="78" xfId="0" applyFont="1" applyFill="1" applyBorder="1" applyAlignment="1">
      <alignment horizontal="right" vertical="center" wrapText="1" indent="2"/>
    </xf>
    <xf numFmtId="0" fontId="33" fillId="5" borderId="86" xfId="0" applyFont="1" applyFill="1" applyBorder="1" applyAlignment="1">
      <alignment horizontal="right" vertical="center" wrapText="1" indent="2"/>
    </xf>
    <xf numFmtId="0" fontId="38" fillId="5" borderId="80" xfId="0" applyFont="1" applyFill="1" applyBorder="1" applyAlignment="1">
      <alignment horizontal="center" vertical="center" wrapText="1"/>
    </xf>
    <xf numFmtId="0" fontId="38" fillId="5" borderId="0" xfId="0" applyFont="1" applyFill="1" applyBorder="1" applyAlignment="1">
      <alignment horizontal="center" vertical="center" wrapText="1"/>
    </xf>
    <xf numFmtId="0" fontId="38" fillId="5" borderId="76" xfId="0" applyFont="1" applyFill="1" applyBorder="1" applyAlignment="1">
      <alignment horizontal="center" vertical="center" wrapText="1"/>
    </xf>
    <xf numFmtId="0" fontId="37" fillId="0" borderId="99" xfId="0" applyFont="1" applyBorder="1" applyAlignment="1">
      <alignment horizontal="left" vertical="center" wrapText="1"/>
    </xf>
    <xf numFmtId="0" fontId="37" fillId="0" borderId="91" xfId="0" applyFont="1" applyBorder="1" applyAlignment="1">
      <alignment horizontal="left" vertical="center" wrapText="1"/>
    </xf>
    <xf numFmtId="0" fontId="31" fillId="0" borderId="0" xfId="0" applyFont="1" applyAlignment="1">
      <alignment horizontal="center" vertical="center"/>
    </xf>
    <xf numFmtId="0" fontId="31" fillId="0" borderId="0" xfId="0" applyFont="1" applyAlignment="1">
      <alignment horizontal="left" vertical="center" wrapText="1"/>
    </xf>
    <xf numFmtId="0" fontId="23" fillId="0" borderId="0" xfId="0" applyFont="1" applyAlignment="1">
      <alignment horizontal="center" vertical="center" wrapText="1"/>
    </xf>
    <xf numFmtId="0" fontId="31" fillId="0" borderId="0" xfId="0" applyFont="1" applyAlignment="1">
      <alignment horizontal="center" vertical="center" wrapText="1"/>
    </xf>
    <xf numFmtId="0" fontId="34" fillId="0" borderId="0" xfId="0" applyFont="1" applyAlignment="1">
      <alignment horizontal="left" vertical="center" wrapText="1"/>
    </xf>
    <xf numFmtId="0" fontId="22" fillId="0" borderId="0" xfId="0" applyFont="1" applyAlignment="1">
      <alignment horizontal="left" vertical="top" wrapText="1"/>
    </xf>
    <xf numFmtId="0" fontId="33" fillId="5" borderId="96" xfId="0" applyFont="1" applyFill="1" applyBorder="1" applyAlignment="1">
      <alignment vertical="center" wrapText="1"/>
    </xf>
    <xf numFmtId="0" fontId="33" fillId="5" borderId="89" xfId="0" applyFont="1" applyFill="1" applyBorder="1" applyAlignment="1">
      <alignment vertical="center" wrapText="1"/>
    </xf>
    <xf numFmtId="0" fontId="33" fillId="0" borderId="87" xfId="0" applyFont="1" applyBorder="1" applyAlignment="1">
      <alignment vertical="center" wrapText="1"/>
    </xf>
    <xf numFmtId="0" fontId="33" fillId="0" borderId="88" xfId="0" applyFont="1" applyBorder="1" applyAlignment="1">
      <alignment vertical="center" wrapText="1"/>
    </xf>
    <xf numFmtId="0" fontId="36" fillId="0" borderId="0" xfId="0" applyFont="1" applyAlignment="1">
      <alignment horizontal="left" vertical="center" wrapText="1"/>
    </xf>
    <xf numFmtId="0" fontId="22" fillId="0" borderId="0" xfId="0" applyFont="1" applyAlignment="1">
      <alignment horizontal="center" vertical="center"/>
    </xf>
    <xf numFmtId="0" fontId="22" fillId="0" borderId="91" xfId="0" applyFont="1" applyBorder="1" applyAlignment="1">
      <alignment horizontal="left" vertical="center" wrapText="1"/>
    </xf>
    <xf numFmtId="0" fontId="22" fillId="0" borderId="80" xfId="0" applyFont="1" applyBorder="1" applyAlignment="1">
      <alignment horizontal="left" vertical="center" wrapText="1"/>
    </xf>
    <xf numFmtId="0" fontId="38" fillId="5" borderId="90" xfId="0" applyFont="1" applyFill="1" applyBorder="1" applyAlignment="1">
      <alignment horizontal="center" vertical="center" wrapText="1"/>
    </xf>
    <xf numFmtId="0" fontId="38" fillId="5" borderId="81" xfId="0" applyFont="1" applyFill="1" applyBorder="1" applyAlignment="1">
      <alignment horizontal="center" vertical="center" wrapText="1"/>
    </xf>
    <xf numFmtId="0" fontId="38" fillId="5" borderId="83" xfId="0" applyFont="1" applyFill="1" applyBorder="1" applyAlignment="1">
      <alignment horizontal="center" vertical="center" wrapText="1"/>
    </xf>
    <xf numFmtId="3" fontId="37" fillId="0" borderId="91" xfId="0" applyNumberFormat="1" applyFont="1" applyBorder="1" applyAlignment="1">
      <alignment horizontal="center" vertical="center" wrapText="1"/>
    </xf>
    <xf numFmtId="3" fontId="37" fillId="0" borderId="98" xfId="0" applyNumberFormat="1" applyFont="1" applyBorder="1" applyAlignment="1">
      <alignment horizontal="center" vertical="center" wrapText="1"/>
    </xf>
    <xf numFmtId="0" fontId="3" fillId="0" borderId="0" xfId="8" applyFont="1" applyFill="1" applyBorder="1" applyAlignment="1" applyProtection="1">
      <alignment horizontal="left" vertical="center"/>
      <protection locked="0"/>
    </xf>
    <xf numFmtId="0" fontId="1" fillId="0" borderId="0" xfId="2" applyAlignment="1" applyProtection="1">
      <alignment horizontal="left" vertical="center"/>
      <protection locked="0"/>
    </xf>
    <xf numFmtId="0" fontId="1" fillId="0" borderId="1" xfId="4" applyFont="1" applyBorder="1" applyAlignment="1">
      <alignment horizontal="center" vertical="center" wrapText="1"/>
    </xf>
    <xf numFmtId="0" fontId="1" fillId="0" borderId="25" xfId="4" applyFont="1" applyBorder="1" applyAlignment="1">
      <alignment horizontal="center" vertical="center" wrapText="1"/>
    </xf>
    <xf numFmtId="0" fontId="1" fillId="0" borderId="4" xfId="4" applyFont="1" applyBorder="1" applyAlignment="1">
      <alignment horizontal="center" vertical="center" wrapText="1"/>
    </xf>
    <xf numFmtId="0" fontId="1" fillId="0" borderId="64" xfId="4" applyFont="1" applyBorder="1" applyAlignment="1">
      <alignment horizontal="center" vertical="center" wrapText="1"/>
    </xf>
    <xf numFmtId="0" fontId="1" fillId="0" borderId="88" xfId="4" applyFont="1" applyBorder="1" applyAlignment="1">
      <alignment horizontal="center" vertical="center" wrapText="1"/>
    </xf>
    <xf numFmtId="0" fontId="1" fillId="0" borderId="67" xfId="4" applyFont="1" applyBorder="1" applyAlignment="1">
      <alignment horizontal="center" vertical="center"/>
    </xf>
    <xf numFmtId="0" fontId="1" fillId="0" borderId="3" xfId="4" applyFont="1" applyBorder="1" applyAlignment="1">
      <alignment horizontal="center" vertical="center" wrapText="1"/>
    </xf>
    <xf numFmtId="0" fontId="1" fillId="0" borderId="55" xfId="4" applyFont="1" applyBorder="1" applyAlignment="1">
      <alignment horizontal="center" vertical="center"/>
    </xf>
    <xf numFmtId="0" fontId="1" fillId="0" borderId="27" xfId="5" applyFont="1" applyBorder="1" applyAlignment="1" applyProtection="1">
      <alignment horizontal="center" vertical="center" wrapText="1"/>
      <protection locked="0"/>
    </xf>
    <xf numFmtId="0" fontId="1" fillId="0" borderId="13" xfId="5" applyFont="1" applyBorder="1" applyAlignment="1" applyProtection="1">
      <alignment horizontal="center" vertical="center" wrapText="1"/>
      <protection locked="0"/>
    </xf>
    <xf numFmtId="0" fontId="1" fillId="0" borderId="34" xfId="5" applyFont="1" applyBorder="1" applyAlignment="1" applyProtection="1">
      <alignment horizontal="left" vertical="center" indent="1"/>
      <protection locked="0"/>
    </xf>
    <xf numFmtId="0" fontId="1" fillId="0" borderId="46" xfId="5" applyFont="1" applyBorder="1" applyAlignment="1">
      <alignment horizontal="left" vertical="center" indent="1"/>
    </xf>
    <xf numFmtId="0" fontId="1" fillId="0" borderId="30" xfId="5" applyFont="1" applyBorder="1" applyAlignment="1">
      <alignment horizontal="left" vertical="center" indent="1"/>
    </xf>
    <xf numFmtId="0" fontId="1" fillId="0" borderId="26" xfId="3" applyFont="1" applyBorder="1" applyAlignment="1">
      <alignment horizontal="center" vertical="center" wrapText="1"/>
    </xf>
    <xf numFmtId="0" fontId="1" fillId="0" borderId="13" xfId="3" applyFont="1" applyBorder="1" applyAlignment="1">
      <alignment horizontal="center" vertical="center" wrapText="1"/>
    </xf>
    <xf numFmtId="0" fontId="1" fillId="0" borderId="17" xfId="3" applyFont="1" applyBorder="1" applyAlignment="1">
      <alignment horizontal="left" vertical="center" indent="1"/>
    </xf>
    <xf numFmtId="0" fontId="1" fillId="0" borderId="41" xfId="3" applyFont="1" applyBorder="1" applyAlignment="1">
      <alignment horizontal="center" vertical="center"/>
    </xf>
    <xf numFmtId="0" fontId="1" fillId="0" borderId="63" xfId="3" applyFont="1" applyBorder="1" applyAlignment="1">
      <alignment horizontal="center" vertical="center"/>
    </xf>
    <xf numFmtId="0" fontId="1" fillId="0" borderId="39" xfId="3" applyFont="1" applyBorder="1" applyAlignment="1">
      <alignment horizontal="center" vertical="center"/>
    </xf>
    <xf numFmtId="0" fontId="1" fillId="0" borderId="48" xfId="3" applyFont="1" applyBorder="1" applyAlignment="1">
      <alignment horizontal="left" vertical="center" wrapText="1" indent="1"/>
    </xf>
    <xf numFmtId="0" fontId="1" fillId="0" borderId="17" xfId="3" applyFont="1" applyBorder="1" applyAlignment="1">
      <alignment horizontal="left" vertical="center" wrapText="1" indent="1"/>
    </xf>
    <xf numFmtId="0" fontId="13" fillId="0" borderId="0" xfId="6" applyFont="1" applyAlignment="1">
      <alignment horizontal="left" vertical="center" wrapText="1"/>
    </xf>
    <xf numFmtId="0" fontId="4" fillId="0" borderId="26" xfId="6" applyFont="1" applyBorder="1" applyAlignment="1">
      <alignment horizontal="center" vertical="center" wrapText="1"/>
    </xf>
    <xf numFmtId="0" fontId="4" fillId="0" borderId="13" xfId="6" applyFont="1" applyBorder="1" applyAlignment="1">
      <alignment horizontal="center" vertical="center" wrapText="1"/>
    </xf>
    <xf numFmtId="0" fontId="1" fillId="0" borderId="17" xfId="6" applyFont="1" applyBorder="1" applyAlignment="1">
      <alignment horizontal="center" vertical="center" wrapText="1"/>
    </xf>
    <xf numFmtId="0" fontId="1" fillId="0" borderId="0" xfId="6" applyFont="1" applyAlignment="1">
      <alignment horizontal="left" vertical="center"/>
    </xf>
    <xf numFmtId="0" fontId="1" fillId="0" borderId="5" xfId="6" applyFont="1" applyBorder="1" applyAlignment="1">
      <alignment horizontal="justify" vertical="center" wrapText="1"/>
    </xf>
    <xf numFmtId="0" fontId="1" fillId="0" borderId="24" xfId="6" applyFont="1" applyBorder="1" applyAlignment="1">
      <alignment horizontal="justify" vertical="center" wrapText="1"/>
    </xf>
    <xf numFmtId="0" fontId="1" fillId="0" borderId="70" xfId="6" applyFont="1" applyBorder="1" applyAlignment="1">
      <alignment horizontal="center" vertical="center" wrapText="1"/>
    </xf>
    <xf numFmtId="0" fontId="1" fillId="0" borderId="49" xfId="6" applyFont="1" applyBorder="1" applyAlignment="1">
      <alignment horizontal="center" vertical="center" wrapText="1"/>
    </xf>
    <xf numFmtId="0" fontId="1" fillId="0" borderId="0" xfId="7" applyFont="1" applyAlignment="1">
      <alignment horizontal="left" vertical="center" wrapText="1"/>
    </xf>
  </cellXfs>
  <cellStyles count="9">
    <cellStyle name="Normální" xfId="0" builtinId="0"/>
    <cellStyle name="normální 2" xfId="1"/>
    <cellStyle name="Normální 3" xfId="2"/>
    <cellStyle name="normální_tabulky do VZ05 úprava 23.2.06" xfId="3"/>
    <cellStyle name="normální_tabulky do VZ05-prac.verze" xfId="4"/>
    <cellStyle name="normální_tabulky do VZO7-VVŠ-návrh-zaslaný kvestorům14.11.07" xfId="5"/>
    <cellStyle name="normální_tabulky k VZ03" xfId="6"/>
    <cellStyle name="normální_tabulky VZ 04-upr-kon.verze" xfId="7"/>
    <cellStyle name="normální_tabulkyZUČ03-VŠ"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tabSelected="1" zoomScaleNormal="100" workbookViewId="0"/>
  </sheetViews>
  <sheetFormatPr defaultRowHeight="12.5"/>
  <cols>
    <col min="2" max="2" width="48.90625" customWidth="1"/>
    <col min="3" max="3" width="4.54296875" customWidth="1"/>
  </cols>
  <sheetData>
    <row r="1" spans="1:7" ht="15.5">
      <c r="A1" s="251"/>
    </row>
    <row r="2" spans="1:7" ht="18.5">
      <c r="A2" s="422" t="s">
        <v>160</v>
      </c>
      <c r="B2" s="422"/>
      <c r="C2" s="422"/>
      <c r="D2" s="422"/>
      <c r="E2" s="422"/>
      <c r="F2" s="422"/>
      <c r="G2" s="422"/>
    </row>
    <row r="3" spans="1:7" ht="18.5">
      <c r="A3" s="422" t="s">
        <v>161</v>
      </c>
      <c r="B3" s="422"/>
      <c r="C3" s="422"/>
      <c r="D3" s="422"/>
      <c r="E3" s="422"/>
      <c r="F3" s="422"/>
      <c r="G3" s="422"/>
    </row>
    <row r="4" spans="1:7" ht="18.5">
      <c r="A4" s="422" t="s">
        <v>162</v>
      </c>
      <c r="B4" s="422"/>
      <c r="C4" s="422"/>
      <c r="D4" s="422"/>
      <c r="E4" s="422"/>
      <c r="F4" s="422"/>
      <c r="G4" s="422"/>
    </row>
    <row r="5" spans="1:7">
      <c r="A5" s="423" t="s">
        <v>163</v>
      </c>
      <c r="B5" s="423"/>
      <c r="C5" s="423"/>
      <c r="D5" s="423"/>
      <c r="E5" s="423"/>
      <c r="F5" s="423"/>
      <c r="G5" s="423"/>
    </row>
    <row r="6" spans="1:7" ht="16" thickBot="1">
      <c r="A6" s="251"/>
    </row>
    <row r="7" spans="1:7" ht="9" customHeight="1">
      <c r="A7" s="347" t="s">
        <v>170</v>
      </c>
      <c r="B7" s="335" t="s">
        <v>172</v>
      </c>
      <c r="C7" s="256" t="s">
        <v>174</v>
      </c>
      <c r="D7" s="424" t="s">
        <v>176</v>
      </c>
      <c r="E7" s="425"/>
      <c r="F7" s="426"/>
      <c r="G7" s="253" t="s">
        <v>177</v>
      </c>
    </row>
    <row r="8" spans="1:7">
      <c r="A8" s="348"/>
      <c r="B8" s="338"/>
      <c r="C8" s="339"/>
      <c r="D8" s="427"/>
      <c r="E8" s="428"/>
      <c r="F8" s="429"/>
      <c r="G8" s="350" t="s">
        <v>178</v>
      </c>
    </row>
    <row r="9" spans="1:7">
      <c r="A9" s="348"/>
      <c r="B9" s="338"/>
      <c r="C9" s="339"/>
      <c r="D9" s="341" t="s">
        <v>179</v>
      </c>
      <c r="E9" s="342" t="s">
        <v>180</v>
      </c>
      <c r="F9" s="343" t="s">
        <v>181</v>
      </c>
      <c r="G9" s="351" t="s">
        <v>181</v>
      </c>
    </row>
    <row r="10" spans="1:7" ht="13" thickBot="1">
      <c r="A10" s="344" t="s">
        <v>171</v>
      </c>
      <c r="B10" s="349" t="s">
        <v>173</v>
      </c>
      <c r="C10" s="257" t="s">
        <v>175</v>
      </c>
      <c r="D10" s="344">
        <v>1</v>
      </c>
      <c r="E10" s="345">
        <v>2</v>
      </c>
      <c r="F10" s="346">
        <v>3</v>
      </c>
      <c r="G10" s="254">
        <v>4</v>
      </c>
    </row>
    <row r="11" spans="1:7">
      <c r="A11" s="328"/>
      <c r="B11" s="329" t="s">
        <v>182</v>
      </c>
      <c r="C11" s="330">
        <v>1</v>
      </c>
      <c r="D11" s="331">
        <v>275771</v>
      </c>
      <c r="E11" s="332">
        <v>-37080</v>
      </c>
      <c r="F11" s="333">
        <v>238691</v>
      </c>
      <c r="G11" s="334">
        <v>134645</v>
      </c>
    </row>
    <row r="12" spans="1:7">
      <c r="A12" s="260" t="s">
        <v>183</v>
      </c>
      <c r="B12" s="307" t="s">
        <v>184</v>
      </c>
      <c r="C12" s="314">
        <v>2</v>
      </c>
      <c r="D12" s="294">
        <v>21245</v>
      </c>
      <c r="E12" s="261">
        <v>-16285</v>
      </c>
      <c r="F12" s="262">
        <v>4960</v>
      </c>
      <c r="G12" s="285">
        <v>4423</v>
      </c>
    </row>
    <row r="13" spans="1:7">
      <c r="A13" s="263" t="s">
        <v>185</v>
      </c>
      <c r="B13" s="308" t="s">
        <v>186</v>
      </c>
      <c r="C13" s="315">
        <v>3</v>
      </c>
      <c r="D13" s="295">
        <v>1277</v>
      </c>
      <c r="E13" s="276">
        <v>-921</v>
      </c>
      <c r="F13" s="277">
        <v>356</v>
      </c>
      <c r="G13" s="286">
        <v>920</v>
      </c>
    </row>
    <row r="14" spans="1:7">
      <c r="A14" s="269" t="s">
        <v>187</v>
      </c>
      <c r="B14" s="309" t="s">
        <v>188</v>
      </c>
      <c r="C14" s="316">
        <v>4</v>
      </c>
      <c r="D14" s="296">
        <v>908</v>
      </c>
      <c r="E14" s="278">
        <v>-667</v>
      </c>
      <c r="F14" s="279">
        <v>241</v>
      </c>
      <c r="G14" s="287">
        <v>293</v>
      </c>
    </row>
    <row r="15" spans="1:7">
      <c r="A15" s="266" t="s">
        <v>189</v>
      </c>
      <c r="B15" s="310" t="s">
        <v>190</v>
      </c>
      <c r="C15" s="313">
        <v>5</v>
      </c>
      <c r="D15" s="297">
        <v>854</v>
      </c>
      <c r="E15" s="272">
        <v>-666</v>
      </c>
      <c r="F15" s="273">
        <v>188</v>
      </c>
      <c r="G15" s="288">
        <v>293</v>
      </c>
    </row>
    <row r="16" spans="1:7">
      <c r="A16" s="266" t="s">
        <v>191</v>
      </c>
      <c r="B16" s="310" t="s">
        <v>192</v>
      </c>
      <c r="C16" s="313">
        <v>6</v>
      </c>
      <c r="D16" s="297">
        <v>54</v>
      </c>
      <c r="E16" s="272">
        <v>-1</v>
      </c>
      <c r="F16" s="273">
        <v>53</v>
      </c>
      <c r="G16" s="288"/>
    </row>
    <row r="17" spans="1:7">
      <c r="A17" s="266" t="s">
        <v>193</v>
      </c>
      <c r="B17" s="310" t="s">
        <v>194</v>
      </c>
      <c r="C17" s="313">
        <v>7</v>
      </c>
      <c r="D17" s="297">
        <v>369</v>
      </c>
      <c r="E17" s="272">
        <v>-254</v>
      </c>
      <c r="F17" s="273">
        <v>115</v>
      </c>
      <c r="G17" s="288">
        <v>178</v>
      </c>
    </row>
    <row r="18" spans="1:7" ht="18">
      <c r="A18" s="269" t="s">
        <v>195</v>
      </c>
      <c r="B18" s="309" t="s">
        <v>385</v>
      </c>
      <c r="C18" s="316">
        <v>8</v>
      </c>
      <c r="D18" s="298"/>
      <c r="E18" s="278"/>
      <c r="F18" s="299"/>
      <c r="G18" s="287">
        <v>449</v>
      </c>
    </row>
    <row r="19" spans="1:7">
      <c r="A19" s="266" t="s">
        <v>196</v>
      </c>
      <c r="B19" s="310" t="s">
        <v>197</v>
      </c>
      <c r="C19" s="313">
        <v>9</v>
      </c>
      <c r="D19" s="297"/>
      <c r="E19" s="272"/>
      <c r="F19" s="273"/>
      <c r="G19" s="288">
        <v>449</v>
      </c>
    </row>
    <row r="20" spans="1:7">
      <c r="A20" s="263" t="s">
        <v>198</v>
      </c>
      <c r="B20" s="308" t="s">
        <v>199</v>
      </c>
      <c r="C20" s="315">
        <v>10</v>
      </c>
      <c r="D20" s="295">
        <v>19968</v>
      </c>
      <c r="E20" s="264">
        <v>-15364</v>
      </c>
      <c r="F20" s="265">
        <v>4604</v>
      </c>
      <c r="G20" s="289">
        <v>3503</v>
      </c>
    </row>
    <row r="21" spans="1:7">
      <c r="A21" s="269" t="s">
        <v>200</v>
      </c>
      <c r="B21" s="309" t="s">
        <v>201</v>
      </c>
      <c r="C21" s="316">
        <v>11</v>
      </c>
      <c r="D21" s="300">
        <v>4050</v>
      </c>
      <c r="E21" s="270">
        <v>-2314</v>
      </c>
      <c r="F21" s="271">
        <v>1736</v>
      </c>
      <c r="G21" s="290">
        <v>1788</v>
      </c>
    </row>
    <row r="22" spans="1:7">
      <c r="A22" s="266" t="s">
        <v>202</v>
      </c>
      <c r="B22" s="310" t="s">
        <v>203</v>
      </c>
      <c r="C22" s="313">
        <v>12</v>
      </c>
      <c r="D22" s="301">
        <v>4050</v>
      </c>
      <c r="E22" s="267">
        <v>-2314</v>
      </c>
      <c r="F22" s="268">
        <v>1736</v>
      </c>
      <c r="G22" s="291">
        <v>1788</v>
      </c>
    </row>
    <row r="23" spans="1:7">
      <c r="A23" s="266" t="s">
        <v>204</v>
      </c>
      <c r="B23" s="310" t="s">
        <v>205</v>
      </c>
      <c r="C23" s="313">
        <v>13</v>
      </c>
      <c r="D23" s="301">
        <v>15789</v>
      </c>
      <c r="E23" s="267">
        <v>-13050</v>
      </c>
      <c r="F23" s="268">
        <v>2739</v>
      </c>
      <c r="G23" s="288">
        <v>734</v>
      </c>
    </row>
    <row r="24" spans="1:7">
      <c r="A24" s="269" t="s">
        <v>206</v>
      </c>
      <c r="B24" s="309" t="s">
        <v>207</v>
      </c>
      <c r="C24" s="316">
        <v>14</v>
      </c>
      <c r="D24" s="296">
        <v>30</v>
      </c>
      <c r="E24" s="278"/>
      <c r="F24" s="279">
        <v>30</v>
      </c>
      <c r="G24" s="287">
        <v>30</v>
      </c>
    </row>
    <row r="25" spans="1:7">
      <c r="A25" s="266" t="s">
        <v>208</v>
      </c>
      <c r="B25" s="310" t="s">
        <v>209</v>
      </c>
      <c r="C25" s="313">
        <v>15</v>
      </c>
      <c r="D25" s="297">
        <v>30</v>
      </c>
      <c r="E25" s="272"/>
      <c r="F25" s="273">
        <v>30</v>
      </c>
      <c r="G25" s="288">
        <v>30</v>
      </c>
    </row>
    <row r="26" spans="1:7" ht="18">
      <c r="A26" s="269" t="s">
        <v>210</v>
      </c>
      <c r="B26" s="309" t="s">
        <v>211</v>
      </c>
      <c r="C26" s="316">
        <v>16</v>
      </c>
      <c r="D26" s="296">
        <v>99</v>
      </c>
      <c r="E26" s="278"/>
      <c r="F26" s="279">
        <v>99</v>
      </c>
      <c r="G26" s="287">
        <v>951</v>
      </c>
    </row>
    <row r="27" spans="1:7">
      <c r="A27" s="266" t="s">
        <v>212</v>
      </c>
      <c r="B27" s="310" t="s">
        <v>213</v>
      </c>
      <c r="C27" s="313">
        <v>17</v>
      </c>
      <c r="D27" s="297">
        <v>99</v>
      </c>
      <c r="E27" s="272"/>
      <c r="F27" s="273">
        <v>99</v>
      </c>
      <c r="G27" s="288">
        <v>951</v>
      </c>
    </row>
    <row r="28" spans="1:7">
      <c r="A28" s="260" t="s">
        <v>214</v>
      </c>
      <c r="B28" s="306" t="s">
        <v>215</v>
      </c>
      <c r="C28" s="314">
        <v>18</v>
      </c>
      <c r="D28" s="294">
        <v>253960</v>
      </c>
      <c r="E28" s="261">
        <v>-20795</v>
      </c>
      <c r="F28" s="262">
        <v>233165</v>
      </c>
      <c r="G28" s="285">
        <v>129791</v>
      </c>
    </row>
    <row r="29" spans="1:7">
      <c r="A29" s="263" t="s">
        <v>216</v>
      </c>
      <c r="B29" s="308" t="s">
        <v>217</v>
      </c>
      <c r="C29" s="315">
        <v>19</v>
      </c>
      <c r="D29" s="295">
        <v>173901</v>
      </c>
      <c r="E29" s="264">
        <v>-20795</v>
      </c>
      <c r="F29" s="265">
        <v>153106</v>
      </c>
      <c r="G29" s="289">
        <v>79773</v>
      </c>
    </row>
    <row r="30" spans="1:7">
      <c r="A30" s="269" t="s">
        <v>218</v>
      </c>
      <c r="B30" s="309" t="s">
        <v>219</v>
      </c>
      <c r="C30" s="316">
        <v>20</v>
      </c>
      <c r="D30" s="300">
        <v>13530</v>
      </c>
      <c r="E30" s="278"/>
      <c r="F30" s="271">
        <v>13530</v>
      </c>
      <c r="G30" s="290">
        <v>21531</v>
      </c>
    </row>
    <row r="31" spans="1:7">
      <c r="A31" s="266" t="s">
        <v>220</v>
      </c>
      <c r="B31" s="310" t="s">
        <v>221</v>
      </c>
      <c r="C31" s="313">
        <v>21</v>
      </c>
      <c r="D31" s="301">
        <v>13177</v>
      </c>
      <c r="E31" s="272"/>
      <c r="F31" s="268">
        <v>13177</v>
      </c>
      <c r="G31" s="291">
        <v>21531</v>
      </c>
    </row>
    <row r="32" spans="1:7">
      <c r="A32" s="269" t="s">
        <v>222</v>
      </c>
      <c r="B32" s="309" t="s">
        <v>223</v>
      </c>
      <c r="C32" s="316">
        <v>22</v>
      </c>
      <c r="D32" s="296">
        <v>353</v>
      </c>
      <c r="E32" s="278"/>
      <c r="F32" s="279">
        <v>353</v>
      </c>
      <c r="G32" s="287"/>
    </row>
    <row r="33" spans="1:7">
      <c r="A33" s="266" t="s">
        <v>224</v>
      </c>
      <c r="B33" s="310" t="s">
        <v>225</v>
      </c>
      <c r="C33" s="313">
        <v>23</v>
      </c>
      <c r="D33" s="297">
        <v>353</v>
      </c>
      <c r="E33" s="272"/>
      <c r="F33" s="273">
        <v>353</v>
      </c>
      <c r="G33" s="288"/>
    </row>
    <row r="34" spans="1:7">
      <c r="A34" s="269" t="s">
        <v>226</v>
      </c>
      <c r="B34" s="309" t="s">
        <v>227</v>
      </c>
      <c r="C34" s="316">
        <v>24</v>
      </c>
      <c r="D34" s="300">
        <v>160371</v>
      </c>
      <c r="E34" s="270">
        <v>-20795</v>
      </c>
      <c r="F34" s="271">
        <v>139576</v>
      </c>
      <c r="G34" s="290">
        <v>58242</v>
      </c>
    </row>
    <row r="35" spans="1:7">
      <c r="A35" s="266" t="s">
        <v>228</v>
      </c>
      <c r="B35" s="310" t="s">
        <v>229</v>
      </c>
      <c r="C35" s="313">
        <v>25</v>
      </c>
      <c r="D35" s="301">
        <v>48744</v>
      </c>
      <c r="E35" s="267">
        <v>-18093</v>
      </c>
      <c r="F35" s="268">
        <v>30651</v>
      </c>
      <c r="G35" s="291">
        <v>10285</v>
      </c>
    </row>
    <row r="36" spans="1:7">
      <c r="A36" s="266" t="s">
        <v>230</v>
      </c>
      <c r="B36" s="310" t="s">
        <v>231</v>
      </c>
      <c r="C36" s="313">
        <v>26</v>
      </c>
      <c r="D36" s="301">
        <v>104397</v>
      </c>
      <c r="E36" s="267">
        <v>-2702</v>
      </c>
      <c r="F36" s="268">
        <v>101695</v>
      </c>
      <c r="G36" s="291">
        <v>43651</v>
      </c>
    </row>
    <row r="37" spans="1:7">
      <c r="A37" s="269" t="s">
        <v>232</v>
      </c>
      <c r="B37" s="309" t="s">
        <v>223</v>
      </c>
      <c r="C37" s="316">
        <v>27</v>
      </c>
      <c r="D37" s="300">
        <v>7230</v>
      </c>
      <c r="E37" s="278"/>
      <c r="F37" s="271">
        <v>7230</v>
      </c>
      <c r="G37" s="290">
        <v>4306</v>
      </c>
    </row>
    <row r="38" spans="1:7" ht="14.5">
      <c r="A38" s="266" t="s">
        <v>233</v>
      </c>
      <c r="B38" s="310" t="s">
        <v>234</v>
      </c>
      <c r="C38" s="313">
        <v>28</v>
      </c>
      <c r="D38" s="302"/>
      <c r="E38" s="272"/>
      <c r="F38" s="303"/>
      <c r="G38" s="288">
        <v>241</v>
      </c>
    </row>
    <row r="39" spans="1:7">
      <c r="A39" s="266" t="s">
        <v>235</v>
      </c>
      <c r="B39" s="310" t="s">
        <v>236</v>
      </c>
      <c r="C39" s="313">
        <v>29</v>
      </c>
      <c r="D39" s="301">
        <v>1056</v>
      </c>
      <c r="E39" s="272"/>
      <c r="F39" s="268">
        <v>1056</v>
      </c>
      <c r="G39" s="288">
        <v>791</v>
      </c>
    </row>
    <row r="40" spans="1:7">
      <c r="A40" s="266" t="s">
        <v>237</v>
      </c>
      <c r="B40" s="310" t="s">
        <v>238</v>
      </c>
      <c r="C40" s="313">
        <v>30</v>
      </c>
      <c r="D40" s="297">
        <v>284</v>
      </c>
      <c r="E40" s="272"/>
      <c r="F40" s="273">
        <v>284</v>
      </c>
      <c r="G40" s="288">
        <v>89</v>
      </c>
    </row>
    <row r="41" spans="1:7">
      <c r="A41" s="266" t="s">
        <v>239</v>
      </c>
      <c r="B41" s="310" t="s">
        <v>240</v>
      </c>
      <c r="C41" s="313">
        <v>31</v>
      </c>
      <c r="D41" s="301">
        <v>5890</v>
      </c>
      <c r="E41" s="272"/>
      <c r="F41" s="268">
        <v>5890</v>
      </c>
      <c r="G41" s="291">
        <v>3185</v>
      </c>
    </row>
    <row r="42" spans="1:7">
      <c r="A42" s="263" t="s">
        <v>241</v>
      </c>
      <c r="B42" s="308" t="s">
        <v>242</v>
      </c>
      <c r="C42" s="315">
        <v>32</v>
      </c>
      <c r="D42" s="295">
        <v>80059</v>
      </c>
      <c r="E42" s="276"/>
      <c r="F42" s="265">
        <v>80059</v>
      </c>
      <c r="G42" s="289">
        <v>50018</v>
      </c>
    </row>
    <row r="43" spans="1:7">
      <c r="A43" s="266" t="s">
        <v>243</v>
      </c>
      <c r="B43" s="310" t="s">
        <v>244</v>
      </c>
      <c r="C43" s="313">
        <v>33</v>
      </c>
      <c r="D43" s="297">
        <v>271</v>
      </c>
      <c r="E43" s="272"/>
      <c r="F43" s="273">
        <v>271</v>
      </c>
      <c r="G43" s="288">
        <v>159</v>
      </c>
    </row>
    <row r="44" spans="1:7">
      <c r="A44" s="266" t="s">
        <v>245</v>
      </c>
      <c r="B44" s="310" t="s">
        <v>246</v>
      </c>
      <c r="C44" s="313">
        <v>34</v>
      </c>
      <c r="D44" s="301">
        <v>79788</v>
      </c>
      <c r="E44" s="272"/>
      <c r="F44" s="268">
        <v>79788</v>
      </c>
      <c r="G44" s="291">
        <v>49859</v>
      </c>
    </row>
    <row r="45" spans="1:7">
      <c r="A45" s="260" t="s">
        <v>247</v>
      </c>
      <c r="B45" s="307" t="s">
        <v>248</v>
      </c>
      <c r="C45" s="314">
        <v>35</v>
      </c>
      <c r="D45" s="304">
        <v>566</v>
      </c>
      <c r="E45" s="280"/>
      <c r="F45" s="281">
        <v>566</v>
      </c>
      <c r="G45" s="292">
        <v>431</v>
      </c>
    </row>
    <row r="46" spans="1:7" ht="13" thickBot="1">
      <c r="A46" s="282" t="s">
        <v>249</v>
      </c>
      <c r="B46" s="311" t="s">
        <v>250</v>
      </c>
      <c r="C46" s="317">
        <v>36</v>
      </c>
      <c r="D46" s="305">
        <v>566</v>
      </c>
      <c r="E46" s="283"/>
      <c r="F46" s="284">
        <v>566</v>
      </c>
      <c r="G46" s="293">
        <v>431</v>
      </c>
    </row>
    <row r="49" spans="1:5" ht="13" thickBot="1"/>
    <row r="50" spans="1:5">
      <c r="A50" s="347" t="s">
        <v>170</v>
      </c>
      <c r="B50" s="335" t="s">
        <v>251</v>
      </c>
      <c r="C50" s="256" t="s">
        <v>174</v>
      </c>
      <c r="D50" s="354" t="s">
        <v>252</v>
      </c>
      <c r="E50" s="337" t="s">
        <v>254</v>
      </c>
    </row>
    <row r="51" spans="1:5">
      <c r="A51" s="348"/>
      <c r="B51" s="14"/>
      <c r="C51" s="339"/>
      <c r="D51" s="355" t="s">
        <v>253</v>
      </c>
      <c r="E51" s="356" t="s">
        <v>253</v>
      </c>
    </row>
    <row r="52" spans="1:5">
      <c r="A52" s="348"/>
      <c r="B52" s="338"/>
      <c r="C52" s="340"/>
      <c r="D52" s="355" t="s">
        <v>178</v>
      </c>
      <c r="E52" s="356" t="s">
        <v>178</v>
      </c>
    </row>
    <row r="53" spans="1:5" ht="13" thickBot="1">
      <c r="A53" s="344" t="s">
        <v>171</v>
      </c>
      <c r="B53" s="349" t="s">
        <v>173</v>
      </c>
      <c r="C53" s="257" t="s">
        <v>175</v>
      </c>
      <c r="D53" s="357">
        <v>5</v>
      </c>
      <c r="E53" s="346">
        <v>6</v>
      </c>
    </row>
    <row r="54" spans="1:5">
      <c r="A54" s="352"/>
      <c r="B54" s="329" t="s">
        <v>255</v>
      </c>
      <c r="C54" s="330">
        <v>37</v>
      </c>
      <c r="D54" s="353">
        <v>238691</v>
      </c>
      <c r="E54" s="333">
        <v>134645</v>
      </c>
    </row>
    <row r="55" spans="1:5">
      <c r="A55" s="260" t="s">
        <v>256</v>
      </c>
      <c r="B55" s="307" t="s">
        <v>257</v>
      </c>
      <c r="C55" s="314">
        <v>38</v>
      </c>
      <c r="D55" s="320">
        <v>118635</v>
      </c>
      <c r="E55" s="262">
        <v>80651</v>
      </c>
    </row>
    <row r="56" spans="1:5">
      <c r="A56" s="263" t="s">
        <v>258</v>
      </c>
      <c r="B56" s="308" t="s">
        <v>259</v>
      </c>
      <c r="C56" s="315">
        <v>39</v>
      </c>
      <c r="D56" s="321">
        <v>20102</v>
      </c>
      <c r="E56" s="265">
        <v>20102</v>
      </c>
    </row>
    <row r="57" spans="1:5">
      <c r="A57" s="266" t="s">
        <v>260</v>
      </c>
      <c r="B57" s="310" t="s">
        <v>259</v>
      </c>
      <c r="C57" s="313">
        <v>40</v>
      </c>
      <c r="D57" s="322">
        <v>20102</v>
      </c>
      <c r="E57" s="268">
        <v>20102</v>
      </c>
    </row>
    <row r="58" spans="1:5">
      <c r="A58" s="263" t="s">
        <v>261</v>
      </c>
      <c r="B58" s="308" t="s">
        <v>262</v>
      </c>
      <c r="C58" s="315">
        <v>41</v>
      </c>
      <c r="D58" s="321">
        <v>163256</v>
      </c>
      <c r="E58" s="265">
        <v>163256</v>
      </c>
    </row>
    <row r="59" spans="1:5">
      <c r="A59" s="269" t="s">
        <v>263</v>
      </c>
      <c r="B59" s="309" t="s">
        <v>264</v>
      </c>
      <c r="C59" s="316">
        <v>42</v>
      </c>
      <c r="D59" s="323">
        <v>163256</v>
      </c>
      <c r="E59" s="271">
        <v>163256</v>
      </c>
    </row>
    <row r="60" spans="1:5">
      <c r="A60" s="266" t="s">
        <v>265</v>
      </c>
      <c r="B60" s="310" t="s">
        <v>266</v>
      </c>
      <c r="C60" s="313">
        <v>43</v>
      </c>
      <c r="D60" s="322">
        <v>163399</v>
      </c>
      <c r="E60" s="268">
        <v>163399</v>
      </c>
    </row>
    <row r="61" spans="1:5">
      <c r="A61" s="266" t="s">
        <v>267</v>
      </c>
      <c r="B61" s="310" t="s">
        <v>268</v>
      </c>
      <c r="C61" s="313">
        <v>44</v>
      </c>
      <c r="D61" s="324">
        <v>-143</v>
      </c>
      <c r="E61" s="273">
        <v>-143</v>
      </c>
    </row>
    <row r="62" spans="1:5">
      <c r="A62" s="263" t="s">
        <v>269</v>
      </c>
      <c r="B62" s="308" t="s">
        <v>270</v>
      </c>
      <c r="C62" s="315">
        <v>45</v>
      </c>
      <c r="D62" s="321">
        <v>3020</v>
      </c>
      <c r="E62" s="265">
        <v>3020</v>
      </c>
    </row>
    <row r="63" spans="1:5">
      <c r="A63" s="266" t="s">
        <v>271</v>
      </c>
      <c r="B63" s="310" t="s">
        <v>272</v>
      </c>
      <c r="C63" s="313">
        <v>46</v>
      </c>
      <c r="D63" s="324">
        <v>20</v>
      </c>
      <c r="E63" s="273">
        <v>20</v>
      </c>
    </row>
    <row r="64" spans="1:5">
      <c r="A64" s="266" t="s">
        <v>273</v>
      </c>
      <c r="B64" s="310" t="s">
        <v>274</v>
      </c>
      <c r="C64" s="313">
        <v>47</v>
      </c>
      <c r="D64" s="322">
        <v>3000</v>
      </c>
      <c r="E64" s="268">
        <v>3000</v>
      </c>
    </row>
    <row r="65" spans="1:5">
      <c r="A65" s="263" t="s">
        <v>275</v>
      </c>
      <c r="B65" s="308" t="s">
        <v>276</v>
      </c>
      <c r="C65" s="315">
        <v>48</v>
      </c>
      <c r="D65" s="321">
        <v>-105727</v>
      </c>
      <c r="E65" s="265">
        <v>-161231</v>
      </c>
    </row>
    <row r="66" spans="1:5">
      <c r="A66" s="266" t="s">
        <v>277</v>
      </c>
      <c r="B66" s="310" t="s">
        <v>278</v>
      </c>
      <c r="C66" s="313">
        <v>49</v>
      </c>
      <c r="D66" s="322">
        <v>-105727</v>
      </c>
      <c r="E66" s="268">
        <v>-161231</v>
      </c>
    </row>
    <row r="67" spans="1:5">
      <c r="A67" s="266" t="s">
        <v>279</v>
      </c>
      <c r="B67" s="310" t="s">
        <v>280</v>
      </c>
      <c r="C67" s="326">
        <v>50</v>
      </c>
      <c r="D67" s="322">
        <v>37984</v>
      </c>
      <c r="E67" s="268">
        <v>55504</v>
      </c>
    </row>
    <row r="68" spans="1:5">
      <c r="A68" s="260" t="s">
        <v>281</v>
      </c>
      <c r="B68" s="307" t="s">
        <v>282</v>
      </c>
      <c r="C68" s="314">
        <v>51</v>
      </c>
      <c r="D68" s="320">
        <v>33188</v>
      </c>
      <c r="E68" s="262">
        <v>20662</v>
      </c>
    </row>
    <row r="69" spans="1:5">
      <c r="A69" s="260" t="s">
        <v>183</v>
      </c>
      <c r="B69" s="307" t="s">
        <v>283</v>
      </c>
      <c r="C69" s="314">
        <v>52</v>
      </c>
      <c r="D69" s="320">
        <v>3093</v>
      </c>
      <c r="E69" s="262">
        <v>2115</v>
      </c>
    </row>
    <row r="70" spans="1:5">
      <c r="A70" s="266" t="s">
        <v>284</v>
      </c>
      <c r="B70" s="310" t="s">
        <v>285</v>
      </c>
      <c r="C70" s="326">
        <v>53</v>
      </c>
      <c r="D70" s="322">
        <v>3093</v>
      </c>
      <c r="E70" s="268">
        <v>2115</v>
      </c>
    </row>
    <row r="71" spans="1:5">
      <c r="A71" s="260" t="s">
        <v>214</v>
      </c>
      <c r="B71" s="307" t="s">
        <v>286</v>
      </c>
      <c r="C71" s="314">
        <v>54</v>
      </c>
      <c r="D71" s="320">
        <v>30095</v>
      </c>
      <c r="E71" s="262">
        <v>18547</v>
      </c>
    </row>
    <row r="72" spans="1:5">
      <c r="A72" s="263" t="s">
        <v>216</v>
      </c>
      <c r="B72" s="308" t="s">
        <v>287</v>
      </c>
      <c r="C72" s="315">
        <v>55</v>
      </c>
      <c r="D72" s="321">
        <v>30095</v>
      </c>
      <c r="E72" s="265">
        <v>18547</v>
      </c>
    </row>
    <row r="73" spans="1:5">
      <c r="A73" s="266" t="s">
        <v>288</v>
      </c>
      <c r="B73" s="310" t="s">
        <v>289</v>
      </c>
      <c r="C73" s="313">
        <v>56</v>
      </c>
      <c r="D73" s="324">
        <v>11</v>
      </c>
      <c r="E73" s="273">
        <v>178</v>
      </c>
    </row>
    <row r="74" spans="1:5">
      <c r="A74" s="266" t="s">
        <v>290</v>
      </c>
      <c r="B74" s="310" t="s">
        <v>291</v>
      </c>
      <c r="C74" s="313">
        <v>57</v>
      </c>
      <c r="D74" s="322">
        <v>8301</v>
      </c>
      <c r="E74" s="268">
        <v>3193</v>
      </c>
    </row>
    <row r="75" spans="1:5">
      <c r="A75" s="269" t="s">
        <v>292</v>
      </c>
      <c r="B75" s="309" t="s">
        <v>293</v>
      </c>
      <c r="C75" s="316">
        <v>58</v>
      </c>
      <c r="D75" s="323">
        <v>21783</v>
      </c>
      <c r="E75" s="271">
        <v>15176</v>
      </c>
    </row>
    <row r="76" spans="1:5">
      <c r="A76" s="266" t="s">
        <v>294</v>
      </c>
      <c r="B76" s="310" t="s">
        <v>295</v>
      </c>
      <c r="C76" s="313">
        <v>59</v>
      </c>
      <c r="D76" s="322">
        <v>6269</v>
      </c>
      <c r="E76" s="268">
        <v>4667</v>
      </c>
    </row>
    <row r="77" spans="1:5">
      <c r="A77" s="266" t="s">
        <v>296</v>
      </c>
      <c r="B77" s="310" t="s">
        <v>297</v>
      </c>
      <c r="C77" s="313">
        <v>60</v>
      </c>
      <c r="D77" s="322">
        <v>2972</v>
      </c>
      <c r="E77" s="268">
        <v>1972</v>
      </c>
    </row>
    <row r="78" spans="1:5">
      <c r="A78" s="266" t="s">
        <v>298</v>
      </c>
      <c r="B78" s="310" t="s">
        <v>299</v>
      </c>
      <c r="C78" s="313">
        <v>61</v>
      </c>
      <c r="D78" s="322">
        <v>10769</v>
      </c>
      <c r="E78" s="268">
        <v>7705</v>
      </c>
    </row>
    <row r="79" spans="1:5">
      <c r="A79" s="266" t="s">
        <v>300</v>
      </c>
      <c r="B79" s="310" t="s">
        <v>301</v>
      </c>
      <c r="C79" s="313">
        <v>62</v>
      </c>
      <c r="D79" s="322">
        <v>1345</v>
      </c>
      <c r="E79" s="273">
        <v>715</v>
      </c>
    </row>
    <row r="80" spans="1:5">
      <c r="A80" s="266" t="s">
        <v>302</v>
      </c>
      <c r="B80" s="310" t="s">
        <v>303</v>
      </c>
      <c r="C80" s="313">
        <v>63</v>
      </c>
      <c r="D80" s="324">
        <v>428</v>
      </c>
      <c r="E80" s="273">
        <v>117</v>
      </c>
    </row>
    <row r="81" spans="1:5">
      <c r="A81" s="263" t="s">
        <v>247</v>
      </c>
      <c r="B81" s="307" t="s">
        <v>304</v>
      </c>
      <c r="C81" s="314">
        <v>64</v>
      </c>
      <c r="D81" s="320">
        <v>86868</v>
      </c>
      <c r="E81" s="262">
        <v>33332</v>
      </c>
    </row>
    <row r="82" spans="1:5">
      <c r="A82" s="266" t="s">
        <v>249</v>
      </c>
      <c r="B82" s="310" t="s">
        <v>305</v>
      </c>
      <c r="C82" s="313">
        <v>65</v>
      </c>
      <c r="D82" s="324">
        <v>21</v>
      </c>
      <c r="E82" s="268">
        <v>1391</v>
      </c>
    </row>
    <row r="83" spans="1:5">
      <c r="A83" s="266" t="s">
        <v>306</v>
      </c>
      <c r="B83" s="310" t="s">
        <v>307</v>
      </c>
      <c r="C83" s="313">
        <v>66</v>
      </c>
      <c r="D83" s="322">
        <v>86847</v>
      </c>
      <c r="E83" s="268">
        <v>31941</v>
      </c>
    </row>
    <row r="84" spans="1:5">
      <c r="A84" s="266" t="s">
        <v>308</v>
      </c>
      <c r="B84" s="318" t="s">
        <v>309</v>
      </c>
      <c r="C84" s="313">
        <v>1</v>
      </c>
      <c r="D84" s="322">
        <v>201292</v>
      </c>
      <c r="E84" s="268">
        <v>170027</v>
      </c>
    </row>
    <row r="85" spans="1:5">
      <c r="A85" s="263" t="s">
        <v>310</v>
      </c>
      <c r="B85" s="308" t="s">
        <v>311</v>
      </c>
      <c r="C85" s="315">
        <v>2</v>
      </c>
      <c r="D85" s="321">
        <v>57239</v>
      </c>
      <c r="E85" s="265">
        <v>48816</v>
      </c>
    </row>
    <row r="86" spans="1:5">
      <c r="A86" s="266" t="s">
        <v>312</v>
      </c>
      <c r="B86" s="310" t="s">
        <v>313</v>
      </c>
      <c r="C86" s="313">
        <v>3</v>
      </c>
      <c r="D86" s="322">
        <v>3218</v>
      </c>
      <c r="E86" s="268">
        <v>3474</v>
      </c>
    </row>
    <row r="87" spans="1:5">
      <c r="A87" s="266" t="s">
        <v>314</v>
      </c>
      <c r="B87" s="310" t="s">
        <v>315</v>
      </c>
      <c r="C87" s="313">
        <v>4</v>
      </c>
      <c r="D87" s="322">
        <v>54021</v>
      </c>
      <c r="E87" s="268">
        <v>45342</v>
      </c>
    </row>
    <row r="88" spans="1:5">
      <c r="A88" s="263" t="s">
        <v>316</v>
      </c>
      <c r="B88" s="308" t="s">
        <v>51</v>
      </c>
      <c r="C88" s="315">
        <v>5</v>
      </c>
      <c r="D88" s="321">
        <v>100098</v>
      </c>
      <c r="E88" s="265">
        <v>84550</v>
      </c>
    </row>
    <row r="89" spans="1:5">
      <c r="A89" s="266" t="s">
        <v>317</v>
      </c>
      <c r="B89" s="310" t="s">
        <v>318</v>
      </c>
      <c r="C89" s="313">
        <v>6</v>
      </c>
      <c r="D89" s="322">
        <v>77644</v>
      </c>
      <c r="E89" s="268">
        <v>65884</v>
      </c>
    </row>
    <row r="90" spans="1:5">
      <c r="A90" s="263" t="s">
        <v>319</v>
      </c>
      <c r="B90" s="308" t="s">
        <v>320</v>
      </c>
      <c r="C90" s="315">
        <v>7</v>
      </c>
      <c r="D90" s="321">
        <v>22454</v>
      </c>
      <c r="E90" s="265">
        <v>18666</v>
      </c>
    </row>
    <row r="91" spans="1:5">
      <c r="A91" s="266" t="s">
        <v>321</v>
      </c>
      <c r="B91" s="310" t="s">
        <v>322</v>
      </c>
      <c r="C91" s="313">
        <v>8</v>
      </c>
      <c r="D91" s="322">
        <v>22411</v>
      </c>
      <c r="E91" s="268">
        <v>18619</v>
      </c>
    </row>
    <row r="92" spans="1:5">
      <c r="A92" s="266" t="s">
        <v>323</v>
      </c>
      <c r="B92" s="310" t="s">
        <v>324</v>
      </c>
      <c r="C92" s="313">
        <v>9</v>
      </c>
      <c r="D92" s="324">
        <v>43</v>
      </c>
      <c r="E92" s="273">
        <v>47</v>
      </c>
    </row>
    <row r="93" spans="1:5">
      <c r="A93" s="263" t="s">
        <v>325</v>
      </c>
      <c r="B93" s="308" t="s">
        <v>326</v>
      </c>
      <c r="C93" s="315">
        <v>10</v>
      </c>
      <c r="D93" s="321">
        <v>6746</v>
      </c>
      <c r="E93" s="265">
        <v>8291</v>
      </c>
    </row>
    <row r="94" spans="1:5">
      <c r="A94" s="263" t="s">
        <v>327</v>
      </c>
      <c r="B94" s="308" t="s">
        <v>328</v>
      </c>
      <c r="C94" s="315">
        <v>11</v>
      </c>
      <c r="D94" s="321">
        <v>1211</v>
      </c>
      <c r="E94" s="265">
        <v>1094</v>
      </c>
    </row>
    <row r="95" spans="1:5">
      <c r="A95" s="266" t="s">
        <v>329</v>
      </c>
      <c r="B95" s="310" t="s">
        <v>330</v>
      </c>
      <c r="C95" s="313">
        <v>12</v>
      </c>
      <c r="D95" s="322">
        <v>1211</v>
      </c>
      <c r="E95" s="268">
        <v>1094</v>
      </c>
    </row>
    <row r="96" spans="1:5">
      <c r="A96" s="266" t="s">
        <v>331</v>
      </c>
      <c r="B96" s="310" t="s">
        <v>332</v>
      </c>
      <c r="C96" s="313">
        <v>13</v>
      </c>
      <c r="D96" s="322">
        <v>5535</v>
      </c>
      <c r="E96" s="268">
        <v>7197</v>
      </c>
    </row>
    <row r="97" spans="1:5">
      <c r="A97" s="263" t="s">
        <v>333</v>
      </c>
      <c r="B97" s="308" t="s">
        <v>334</v>
      </c>
      <c r="C97" s="315">
        <v>14</v>
      </c>
      <c r="D97" s="321">
        <v>11839</v>
      </c>
      <c r="E97" s="265">
        <v>10333</v>
      </c>
    </row>
    <row r="98" spans="1:5">
      <c r="A98" s="266" t="s">
        <v>335</v>
      </c>
      <c r="B98" s="310" t="s">
        <v>336</v>
      </c>
      <c r="C98" s="313">
        <v>15</v>
      </c>
      <c r="D98" s="324"/>
      <c r="E98" s="273">
        <v>50</v>
      </c>
    </row>
    <row r="99" spans="1:5">
      <c r="A99" s="266" t="s">
        <v>337</v>
      </c>
      <c r="B99" s="310" t="s">
        <v>338</v>
      </c>
      <c r="C99" s="313">
        <v>16</v>
      </c>
      <c r="D99" s="322">
        <v>11839</v>
      </c>
      <c r="E99" s="268">
        <v>10283</v>
      </c>
    </row>
    <row r="100" spans="1:5">
      <c r="A100" s="263" t="s">
        <v>339</v>
      </c>
      <c r="B100" s="308" t="s">
        <v>340</v>
      </c>
      <c r="C100" s="315">
        <v>17</v>
      </c>
      <c r="D100" s="321">
        <v>5351</v>
      </c>
      <c r="E100" s="265">
        <v>6253</v>
      </c>
    </row>
    <row r="101" spans="1:5">
      <c r="A101" s="266" t="s">
        <v>341</v>
      </c>
      <c r="B101" s="310" t="s">
        <v>342</v>
      </c>
      <c r="C101" s="313">
        <v>18</v>
      </c>
      <c r="D101" s="324"/>
      <c r="E101" s="273">
        <v>118</v>
      </c>
    </row>
    <row r="102" spans="1:5">
      <c r="A102" s="266" t="s">
        <v>343</v>
      </c>
      <c r="B102" s="310" t="s">
        <v>344</v>
      </c>
      <c r="C102" s="313">
        <v>19</v>
      </c>
      <c r="D102" s="324">
        <v>291</v>
      </c>
      <c r="E102" s="273">
        <v>61</v>
      </c>
    </row>
    <row r="103" spans="1:5">
      <c r="A103" s="266" t="s">
        <v>345</v>
      </c>
      <c r="B103" s="310" t="s">
        <v>346</v>
      </c>
      <c r="C103" s="313">
        <v>20</v>
      </c>
      <c r="D103" s="324">
        <v>978</v>
      </c>
      <c r="E103" s="273">
        <v>416</v>
      </c>
    </row>
    <row r="104" spans="1:5">
      <c r="A104" s="266" t="s">
        <v>347</v>
      </c>
      <c r="B104" s="310" t="s">
        <v>348</v>
      </c>
      <c r="C104" s="313">
        <v>21</v>
      </c>
      <c r="D104" s="322">
        <v>4082</v>
      </c>
      <c r="E104" s="268">
        <v>5658</v>
      </c>
    </row>
    <row r="105" spans="1:5" ht="13" thickBot="1">
      <c r="A105" s="274" t="s">
        <v>349</v>
      </c>
      <c r="B105" s="319" t="s">
        <v>350</v>
      </c>
      <c r="C105" s="327">
        <v>22</v>
      </c>
      <c r="D105" s="325">
        <v>43697</v>
      </c>
      <c r="E105" s="275">
        <v>32450</v>
      </c>
    </row>
  </sheetData>
  <mergeCells count="5">
    <mergeCell ref="A2:G2"/>
    <mergeCell ref="A3:G3"/>
    <mergeCell ref="A4:G4"/>
    <mergeCell ref="A5:G5"/>
    <mergeCell ref="D7:F8"/>
  </mergeCells>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F38"/>
  <sheetViews>
    <sheetView zoomScaleNormal="100" workbookViewId="0"/>
  </sheetViews>
  <sheetFormatPr defaultColWidth="9.08984375" defaultRowHeight="12.5"/>
  <cols>
    <col min="1" max="1" width="5.90625" style="2" customWidth="1"/>
    <col min="2" max="2" width="39" style="2" customWidth="1"/>
    <col min="3" max="6" width="15.6328125" style="2" customWidth="1"/>
    <col min="7" max="16384" width="9.08984375" style="2"/>
  </cols>
  <sheetData>
    <row r="1" spans="1:6" ht="17.5">
      <c r="A1" s="159" t="s">
        <v>90</v>
      </c>
    </row>
    <row r="2" spans="1:6">
      <c r="A2" s="82"/>
      <c r="B2" s="82"/>
      <c r="C2" s="82"/>
      <c r="D2" s="82"/>
      <c r="E2" s="82"/>
      <c r="F2" s="82"/>
    </row>
    <row r="3" spans="1:6" ht="18">
      <c r="A3" s="1" t="s">
        <v>91</v>
      </c>
    </row>
    <row r="4" spans="1:6" ht="13.5" thickBot="1">
      <c r="F4" s="116" t="s">
        <v>14</v>
      </c>
    </row>
    <row r="5" spans="1:6" s="8" customFormat="1" ht="37.5" customHeight="1" thickBot="1">
      <c r="A5" s="83" t="s">
        <v>92</v>
      </c>
      <c r="B5" s="84" t="s">
        <v>2</v>
      </c>
      <c r="C5" s="85" t="s">
        <v>93</v>
      </c>
      <c r="D5" s="85" t="s">
        <v>93</v>
      </c>
      <c r="E5" s="86" t="s">
        <v>93</v>
      </c>
      <c r="F5" s="66" t="s">
        <v>118</v>
      </c>
    </row>
    <row r="6" spans="1:6" ht="13" thickBot="1">
      <c r="A6" s="83"/>
      <c r="B6" s="65">
        <v>1</v>
      </c>
      <c r="C6" s="87">
        <v>2</v>
      </c>
      <c r="D6" s="87">
        <v>3</v>
      </c>
      <c r="E6" s="88">
        <v>4</v>
      </c>
      <c r="F6" s="89">
        <v>5</v>
      </c>
    </row>
    <row r="7" spans="1:6" ht="13">
      <c r="A7" s="90">
        <v>1</v>
      </c>
      <c r="B7" s="249" t="s">
        <v>141</v>
      </c>
      <c r="C7" s="207"/>
      <c r="D7" s="207"/>
      <c r="E7" s="208"/>
      <c r="F7" s="203">
        <f>SUM(C7:E7)</f>
        <v>0</v>
      </c>
    </row>
    <row r="8" spans="1:6">
      <c r="A8" s="92">
        <v>2</v>
      </c>
      <c r="B8" s="93" t="s">
        <v>94</v>
      </c>
      <c r="C8" s="209"/>
      <c r="D8" s="209"/>
      <c r="E8" s="210"/>
      <c r="F8" s="204">
        <f>SUM(C8:E8)</f>
        <v>0</v>
      </c>
    </row>
    <row r="9" spans="1:6" ht="16.5" customHeight="1">
      <c r="A9" s="92">
        <v>3</v>
      </c>
      <c r="B9" s="93" t="s">
        <v>142</v>
      </c>
      <c r="C9" s="209"/>
      <c r="D9" s="209"/>
      <c r="E9" s="210"/>
      <c r="F9" s="204">
        <f>SUM(C9:E9)</f>
        <v>0</v>
      </c>
    </row>
    <row r="10" spans="1:6" ht="13" thickBot="1">
      <c r="A10" s="112">
        <v>4</v>
      </c>
      <c r="B10" s="113" t="s">
        <v>95</v>
      </c>
      <c r="C10" s="211"/>
      <c r="D10" s="211"/>
      <c r="E10" s="212"/>
      <c r="F10" s="205">
        <f>SUM(C10:E10)</f>
        <v>0</v>
      </c>
    </row>
    <row r="11" spans="1:6" ht="13.5" thickBot="1">
      <c r="A11" s="114">
        <v>5</v>
      </c>
      <c r="B11" s="115" t="s">
        <v>143</v>
      </c>
      <c r="C11" s="213">
        <f>SUM(C7+C8-C10)</f>
        <v>0</v>
      </c>
      <c r="D11" s="213">
        <f>SUM(D7+D8-D10)</f>
        <v>0</v>
      </c>
      <c r="E11" s="214">
        <f>SUM(E7+E8-E10)</f>
        <v>0</v>
      </c>
      <c r="F11" s="215">
        <f>SUM(F7+F8-F10)</f>
        <v>0</v>
      </c>
    </row>
    <row r="12" spans="1:6" ht="25">
      <c r="A12" s="90">
        <v>6</v>
      </c>
      <c r="B12" s="91" t="s">
        <v>146</v>
      </c>
      <c r="C12" s="207"/>
      <c r="D12" s="207"/>
      <c r="E12" s="208"/>
      <c r="F12" s="203">
        <f>SUM(C12:E12)</f>
        <v>0</v>
      </c>
    </row>
    <row r="13" spans="1:6">
      <c r="A13" s="92">
        <v>7</v>
      </c>
      <c r="B13" s="93" t="s">
        <v>96</v>
      </c>
      <c r="C13" s="209"/>
      <c r="D13" s="209"/>
      <c r="E13" s="210"/>
      <c r="F13" s="204">
        <f>SUM(C13:E13)</f>
        <v>0</v>
      </c>
    </row>
    <row r="14" spans="1:6" ht="13" thickBot="1">
      <c r="A14" s="94">
        <v>8</v>
      </c>
      <c r="B14" s="95" t="s">
        <v>119</v>
      </c>
      <c r="C14" s="216"/>
      <c r="D14" s="216"/>
      <c r="E14" s="217"/>
      <c r="F14" s="218">
        <f>SUM(C14:E14)</f>
        <v>0</v>
      </c>
    </row>
    <row r="15" spans="1:6" ht="13">
      <c r="A15" s="3"/>
    </row>
    <row r="16" spans="1:6">
      <c r="A16" s="2" t="s">
        <v>97</v>
      </c>
    </row>
    <row r="18" spans="1:6" ht="13">
      <c r="A18" s="220" t="s">
        <v>130</v>
      </c>
      <c r="B18" s="546" t="s">
        <v>131</v>
      </c>
      <c r="C18" s="546"/>
      <c r="D18" s="546"/>
      <c r="E18" s="546"/>
      <c r="F18" s="546"/>
    </row>
    <row r="19" spans="1:6">
      <c r="B19" s="219"/>
      <c r="C19" s="219"/>
      <c r="D19" s="219"/>
      <c r="E19" s="219"/>
      <c r="F19" s="219"/>
    </row>
    <row r="20" spans="1:6">
      <c r="B20" s="2" t="s">
        <v>159</v>
      </c>
    </row>
    <row r="21" spans="1:6">
      <c r="B21" s="2" t="s">
        <v>158</v>
      </c>
    </row>
    <row r="22" spans="1:6" ht="15" customHeight="1"/>
    <row r="23" spans="1:6" ht="15.5">
      <c r="A23" s="96"/>
      <c r="B23" s="96"/>
      <c r="C23" s="96"/>
      <c r="D23" s="96"/>
      <c r="E23" s="96"/>
      <c r="F23" s="96"/>
    </row>
    <row r="24" spans="1:6" ht="15.5">
      <c r="A24" s="97"/>
      <c r="B24" s="82"/>
      <c r="C24" s="82"/>
      <c r="D24" s="82"/>
      <c r="E24" s="82"/>
      <c r="F24" s="82"/>
    </row>
    <row r="25" spans="1:6" ht="15.5">
      <c r="A25" s="97"/>
      <c r="B25" s="82"/>
      <c r="C25" s="82"/>
      <c r="D25" s="82"/>
      <c r="E25" s="82"/>
      <c r="F25" s="82"/>
    </row>
    <row r="26" spans="1:6">
      <c r="A26" s="82"/>
      <c r="B26" s="82"/>
      <c r="C26" s="82"/>
      <c r="D26" s="82"/>
      <c r="E26" s="82"/>
      <c r="F26" s="82"/>
    </row>
    <row r="27" spans="1:6">
      <c r="A27" s="82"/>
      <c r="B27" s="82"/>
      <c r="C27" s="82"/>
      <c r="D27" s="82"/>
      <c r="E27" s="82"/>
      <c r="F27" s="82"/>
    </row>
    <row r="28" spans="1:6">
      <c r="A28" s="82"/>
      <c r="B28" s="82"/>
      <c r="C28" s="82"/>
      <c r="D28" s="82"/>
      <c r="E28" s="82"/>
      <c r="F28" s="82"/>
    </row>
    <row r="29" spans="1:6">
      <c r="A29" s="82"/>
      <c r="B29" s="82"/>
      <c r="C29" s="82"/>
      <c r="D29" s="82"/>
      <c r="E29" s="82"/>
      <c r="F29" s="82"/>
    </row>
    <row r="30" spans="1:6">
      <c r="A30" s="82"/>
      <c r="B30" s="82"/>
      <c r="C30" s="82"/>
      <c r="D30" s="82"/>
      <c r="E30" s="82"/>
      <c r="F30" s="82"/>
    </row>
    <row r="31" spans="1:6">
      <c r="A31" s="82"/>
      <c r="B31" s="82"/>
      <c r="C31" s="82"/>
      <c r="D31" s="82"/>
      <c r="E31" s="82"/>
      <c r="F31" s="82"/>
    </row>
    <row r="32" spans="1:6">
      <c r="A32" s="82"/>
      <c r="B32" s="82"/>
      <c r="C32" s="82"/>
      <c r="D32" s="82"/>
      <c r="E32" s="82"/>
      <c r="F32" s="82"/>
    </row>
    <row r="33" spans="1:6">
      <c r="A33" s="82"/>
      <c r="B33" s="82"/>
      <c r="C33" s="82"/>
      <c r="D33" s="82"/>
      <c r="E33" s="82"/>
      <c r="F33" s="82"/>
    </row>
    <row r="34" spans="1:6">
      <c r="A34" s="82"/>
      <c r="B34" s="82"/>
      <c r="C34" s="82"/>
      <c r="D34" s="82"/>
      <c r="E34" s="82"/>
      <c r="F34" s="82"/>
    </row>
    <row r="35" spans="1:6">
      <c r="A35" s="82"/>
      <c r="B35" s="82"/>
      <c r="C35" s="82"/>
      <c r="D35" s="82"/>
      <c r="E35" s="82"/>
      <c r="F35" s="82"/>
    </row>
    <row r="36" spans="1:6">
      <c r="A36" s="82"/>
      <c r="B36" s="82"/>
      <c r="C36" s="82"/>
      <c r="D36" s="82"/>
      <c r="E36" s="82"/>
      <c r="F36" s="82"/>
    </row>
    <row r="37" spans="1:6">
      <c r="A37" s="82"/>
      <c r="B37" s="82"/>
      <c r="C37" s="82"/>
      <c r="D37" s="82"/>
      <c r="E37" s="82"/>
      <c r="F37" s="82"/>
    </row>
    <row r="38" spans="1:6">
      <c r="A38" s="82"/>
      <c r="B38" s="82"/>
      <c r="C38" s="82"/>
      <c r="D38" s="82"/>
      <c r="E38" s="82"/>
      <c r="F38" s="82"/>
    </row>
  </sheetData>
  <mergeCells count="1">
    <mergeCell ref="B18:F18"/>
  </mergeCells>
  <printOptions horizontalCentered="1"/>
  <pageMargins left="0.82" right="0.9" top="0.98425196850393704" bottom="0.98425196850393704" header="0.51181102362204722" footer="0.51181102362204722"/>
  <pageSetup paperSize="9"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E87"/>
  <sheetViews>
    <sheetView zoomScaleNormal="100" workbookViewId="0">
      <selection activeCell="E26" sqref="E26"/>
    </sheetView>
  </sheetViews>
  <sheetFormatPr defaultColWidth="9.08984375" defaultRowHeight="12.5"/>
  <cols>
    <col min="1" max="1" width="41.08984375" style="99" customWidth="1"/>
    <col min="2" max="3" width="12.08984375" style="99" customWidth="1"/>
    <col min="4" max="4" width="17.6328125" style="99" customWidth="1"/>
    <col min="5" max="16384" width="9.08984375" style="99"/>
  </cols>
  <sheetData>
    <row r="1" spans="1:5" ht="17.5">
      <c r="A1" s="221" t="s">
        <v>98</v>
      </c>
    </row>
    <row r="3" spans="1:5" ht="18">
      <c r="A3" s="98" t="s">
        <v>99</v>
      </c>
    </row>
    <row r="4" spans="1:5" ht="13" thickBot="1"/>
    <row r="5" spans="1:5">
      <c r="A5" s="407" t="s">
        <v>144</v>
      </c>
      <c r="B5" s="410">
        <v>5015</v>
      </c>
    </row>
    <row r="6" spans="1:5" ht="15" customHeight="1" thickBot="1">
      <c r="A6" s="408" t="s">
        <v>100</v>
      </c>
      <c r="B6" s="409">
        <v>0</v>
      </c>
    </row>
    <row r="7" spans="1:5" ht="6" customHeight="1">
      <c r="A7" s="101"/>
    </row>
    <row r="8" spans="1:5">
      <c r="A8" s="101" t="s">
        <v>101</v>
      </c>
    </row>
    <row r="9" spans="1:5" ht="5.25" customHeight="1">
      <c r="A9" s="101"/>
    </row>
    <row r="10" spans="1:5" ht="16.5" customHeight="1">
      <c r="A10" s="551" t="s">
        <v>117</v>
      </c>
      <c r="B10" s="551"/>
      <c r="C10" s="551"/>
      <c r="D10" s="551"/>
    </row>
    <row r="11" spans="1:5" ht="11.25" customHeight="1">
      <c r="A11" s="101" t="s">
        <v>102</v>
      </c>
    </row>
    <row r="12" spans="1:5" ht="12" customHeight="1">
      <c r="A12" s="101"/>
    </row>
    <row r="13" spans="1:5" ht="13">
      <c r="A13" s="100"/>
      <c r="C13" s="102"/>
      <c r="D13" s="102"/>
    </row>
    <row r="14" spans="1:5">
      <c r="B14" s="103"/>
      <c r="C14" s="103"/>
      <c r="D14" s="103"/>
      <c r="E14" s="103"/>
    </row>
    <row r="15" spans="1:5" ht="18">
      <c r="A15" s="222" t="s">
        <v>103</v>
      </c>
      <c r="B15" s="103"/>
      <c r="C15" s="103"/>
      <c r="E15" s="103"/>
    </row>
    <row r="16" spans="1:5" ht="13.5" thickBot="1">
      <c r="B16" s="103"/>
      <c r="C16" s="103"/>
      <c r="D16" s="117" t="s">
        <v>14</v>
      </c>
      <c r="E16" s="103"/>
    </row>
    <row r="17" spans="1:5" ht="13.5" customHeight="1">
      <c r="A17" s="547" t="s">
        <v>104</v>
      </c>
      <c r="B17" s="223" t="s">
        <v>105</v>
      </c>
      <c r="C17" s="223" t="s">
        <v>133</v>
      </c>
      <c r="D17" s="549" t="s">
        <v>145</v>
      </c>
      <c r="E17" s="102"/>
    </row>
    <row r="18" spans="1:5" ht="13" thickBot="1">
      <c r="A18" s="548"/>
      <c r="B18" s="224" t="s">
        <v>106</v>
      </c>
      <c r="C18" s="224" t="s">
        <v>132</v>
      </c>
      <c r="D18" s="550"/>
      <c r="E18" s="102"/>
    </row>
    <row r="19" spans="1:5">
      <c r="A19" s="225" t="s">
        <v>107</v>
      </c>
      <c r="B19" s="207">
        <f>SUM(B20:B22)</f>
        <v>3128570</v>
      </c>
      <c r="C19" s="207">
        <f>SUM(C20:C22)</f>
        <v>339660</v>
      </c>
      <c r="D19" s="203">
        <f t="shared" ref="D19:D22" si="0">SUM(B19:C19)</f>
        <v>3468230</v>
      </c>
      <c r="E19" s="102"/>
    </row>
    <row r="20" spans="1:5">
      <c r="A20" s="104" t="s">
        <v>134</v>
      </c>
      <c r="B20" s="209">
        <v>0</v>
      </c>
      <c r="C20" s="209"/>
      <c r="D20" s="204">
        <f t="shared" si="0"/>
        <v>0</v>
      </c>
      <c r="E20" s="102"/>
    </row>
    <row r="21" spans="1:5">
      <c r="A21" s="104" t="s">
        <v>135</v>
      </c>
      <c r="B21" s="209">
        <v>354050</v>
      </c>
      <c r="C21" s="209"/>
      <c r="D21" s="204">
        <f t="shared" si="0"/>
        <v>354050</v>
      </c>
      <c r="E21" s="102"/>
    </row>
    <row r="22" spans="1:5" ht="13" thickBot="1">
      <c r="A22" s="420" t="s">
        <v>136</v>
      </c>
      <c r="B22" s="216">
        <v>2774520</v>
      </c>
      <c r="C22" s="216">
        <v>339660</v>
      </c>
      <c r="D22" s="218">
        <f t="shared" si="0"/>
        <v>3114180</v>
      </c>
      <c r="E22" s="102"/>
    </row>
    <row r="23" spans="1:5" ht="13">
      <c r="A23" s="105"/>
      <c r="B23" s="102"/>
      <c r="C23" s="102"/>
      <c r="D23" s="102"/>
      <c r="E23" s="102"/>
    </row>
    <row r="24" spans="1:5">
      <c r="A24" s="102"/>
      <c r="B24" s="102"/>
      <c r="C24" s="102"/>
      <c r="D24" s="102"/>
      <c r="E24" s="102"/>
    </row>
    <row r="25" spans="1:5">
      <c r="A25" s="106"/>
      <c r="B25" s="106"/>
      <c r="C25" s="106"/>
      <c r="D25" s="106"/>
      <c r="E25" s="102"/>
    </row>
    <row r="26" spans="1:5">
      <c r="A26" s="106"/>
      <c r="B26" s="106"/>
      <c r="C26" s="106"/>
      <c r="D26" s="106"/>
      <c r="E26" s="102"/>
    </row>
    <row r="27" spans="1:5">
      <c r="A27" s="103"/>
      <c r="B27" s="103"/>
      <c r="C27" s="103"/>
      <c r="D27" s="103"/>
      <c r="E27" s="102"/>
    </row>
    <row r="28" spans="1:5">
      <c r="A28" s="103"/>
      <c r="B28" s="103"/>
      <c r="C28" s="103"/>
      <c r="D28" s="103"/>
      <c r="E28" s="102"/>
    </row>
    <row r="29" spans="1:5">
      <c r="A29" s="103"/>
      <c r="B29" s="103"/>
      <c r="C29" s="103"/>
      <c r="D29" s="103"/>
      <c r="E29" s="102"/>
    </row>
    <row r="30" spans="1:5">
      <c r="A30" s="103"/>
      <c r="B30" s="103"/>
      <c r="C30" s="103"/>
      <c r="D30" s="103"/>
      <c r="E30" s="102"/>
    </row>
    <row r="31" spans="1:5">
      <c r="A31" s="103"/>
      <c r="B31" s="103"/>
      <c r="C31" s="103"/>
      <c r="D31" s="103"/>
      <c r="E31" s="102"/>
    </row>
    <row r="32" spans="1:5">
      <c r="A32" s="103"/>
      <c r="B32" s="103"/>
      <c r="C32" s="103"/>
      <c r="D32" s="103"/>
      <c r="E32" s="102"/>
    </row>
    <row r="33" spans="1:5">
      <c r="A33" s="107"/>
      <c r="B33" s="102"/>
      <c r="C33" s="102"/>
      <c r="D33" s="102"/>
      <c r="E33" s="102"/>
    </row>
    <row r="34" spans="1:5">
      <c r="A34" s="107"/>
      <c r="B34" s="102"/>
      <c r="C34" s="102"/>
      <c r="D34" s="102"/>
      <c r="E34" s="102"/>
    </row>
    <row r="35" spans="1:5">
      <c r="A35" s="107"/>
      <c r="B35" s="102"/>
      <c r="C35" s="102"/>
      <c r="D35" s="102"/>
      <c r="E35" s="102"/>
    </row>
    <row r="36" spans="1:5">
      <c r="A36" s="107"/>
      <c r="B36" s="102"/>
      <c r="C36" s="102"/>
      <c r="D36" s="102"/>
      <c r="E36" s="102"/>
    </row>
    <row r="37" spans="1:5">
      <c r="A37" s="106"/>
      <c r="B37" s="106"/>
      <c r="C37" s="106"/>
      <c r="D37" s="106"/>
      <c r="E37" s="102"/>
    </row>
    <row r="38" spans="1:5">
      <c r="A38" s="106"/>
      <c r="B38" s="106"/>
      <c r="C38" s="106"/>
      <c r="D38" s="106"/>
      <c r="E38" s="102"/>
    </row>
    <row r="39" spans="1:5">
      <c r="A39" s="106"/>
      <c r="B39" s="106"/>
      <c r="C39" s="106"/>
      <c r="D39" s="106"/>
      <c r="E39" s="102"/>
    </row>
    <row r="40" spans="1:5">
      <c r="A40" s="106"/>
      <c r="B40" s="106"/>
      <c r="C40" s="106"/>
      <c r="D40" s="106"/>
      <c r="E40" s="102"/>
    </row>
    <row r="41" spans="1:5">
      <c r="A41" s="106"/>
      <c r="B41" s="106"/>
      <c r="C41" s="106"/>
      <c r="D41" s="106"/>
    </row>
    <row r="42" spans="1:5">
      <c r="A42" s="106"/>
      <c r="B42" s="106"/>
      <c r="C42" s="106"/>
      <c r="D42" s="106"/>
    </row>
    <row r="43" spans="1:5">
      <c r="A43" s="106"/>
      <c r="B43" s="106"/>
      <c r="C43" s="106"/>
      <c r="D43" s="106"/>
    </row>
    <row r="44" spans="1:5">
      <c r="A44" s="106"/>
      <c r="B44" s="106"/>
      <c r="C44" s="106"/>
      <c r="D44" s="106"/>
    </row>
    <row r="45" spans="1:5" ht="13">
      <c r="A45" s="105"/>
      <c r="B45" s="102"/>
      <c r="C45" s="102"/>
      <c r="D45" s="102"/>
    </row>
    <row r="46" spans="1:5" ht="13">
      <c r="A46" s="105"/>
      <c r="B46" s="102"/>
      <c r="C46" s="102"/>
      <c r="D46" s="102"/>
    </row>
    <row r="47" spans="1:5">
      <c r="A47" s="102"/>
      <c r="B47" s="102"/>
      <c r="C47" s="102"/>
      <c r="D47" s="102"/>
    </row>
    <row r="48" spans="1:5">
      <c r="A48" s="102"/>
      <c r="B48" s="102"/>
      <c r="C48" s="102"/>
      <c r="D48" s="102"/>
    </row>
    <row r="49" spans="1:4">
      <c r="A49" s="102"/>
      <c r="B49" s="102"/>
      <c r="C49" s="102"/>
      <c r="D49" s="102"/>
    </row>
    <row r="50" spans="1:4">
      <c r="A50" s="102"/>
      <c r="B50" s="102"/>
      <c r="C50" s="102"/>
      <c r="D50" s="102"/>
    </row>
    <row r="51" spans="1:4">
      <c r="A51" s="102"/>
      <c r="B51" s="102"/>
      <c r="C51" s="102"/>
      <c r="D51" s="102"/>
    </row>
    <row r="52" spans="1:4">
      <c r="A52" s="102"/>
      <c r="B52" s="102"/>
      <c r="C52" s="102"/>
      <c r="D52" s="102"/>
    </row>
    <row r="53" spans="1:4">
      <c r="A53" s="102"/>
      <c r="B53" s="102"/>
      <c r="C53" s="102"/>
      <c r="D53" s="102"/>
    </row>
    <row r="54" spans="1:4">
      <c r="A54" s="102"/>
      <c r="B54" s="102"/>
      <c r="C54" s="102"/>
      <c r="D54" s="102"/>
    </row>
    <row r="55" spans="1:4">
      <c r="A55" s="102"/>
      <c r="B55" s="102"/>
      <c r="C55" s="102"/>
      <c r="D55" s="102"/>
    </row>
    <row r="56" spans="1:4">
      <c r="A56" s="102"/>
      <c r="B56" s="102"/>
      <c r="C56" s="102"/>
      <c r="D56" s="102"/>
    </row>
    <row r="57" spans="1:4">
      <c r="A57" s="102"/>
      <c r="B57" s="102"/>
      <c r="C57" s="102"/>
      <c r="D57" s="102"/>
    </row>
    <row r="58" spans="1:4">
      <c r="A58" s="102"/>
      <c r="B58" s="102"/>
      <c r="C58" s="102"/>
      <c r="D58" s="102"/>
    </row>
    <row r="59" spans="1:4">
      <c r="A59" s="102"/>
      <c r="B59" s="102"/>
      <c r="C59" s="102"/>
      <c r="D59" s="102"/>
    </row>
    <row r="60" spans="1:4">
      <c r="A60" s="102"/>
      <c r="B60" s="102"/>
      <c r="C60" s="102"/>
      <c r="D60" s="102"/>
    </row>
    <row r="61" spans="1:4">
      <c r="A61" s="102"/>
      <c r="B61" s="102"/>
      <c r="C61" s="102"/>
      <c r="D61" s="102"/>
    </row>
    <row r="62" spans="1:4">
      <c r="A62" s="102"/>
      <c r="B62" s="102"/>
      <c r="C62" s="102"/>
      <c r="D62" s="102"/>
    </row>
    <row r="63" spans="1:4">
      <c r="A63" s="102"/>
      <c r="B63" s="102"/>
      <c r="C63" s="102"/>
      <c r="D63" s="102"/>
    </row>
    <row r="64" spans="1:4">
      <c r="A64" s="102"/>
      <c r="B64" s="102"/>
      <c r="C64" s="102"/>
      <c r="D64" s="102"/>
    </row>
    <row r="65" spans="1:4">
      <c r="A65" s="102"/>
      <c r="B65" s="102"/>
      <c r="C65" s="102"/>
      <c r="D65" s="102"/>
    </row>
    <row r="66" spans="1:4">
      <c r="A66" s="102"/>
      <c r="B66" s="102"/>
      <c r="C66" s="102"/>
      <c r="D66" s="102"/>
    </row>
    <row r="67" spans="1:4">
      <c r="A67" s="102"/>
      <c r="B67" s="102"/>
      <c r="C67" s="102"/>
      <c r="D67" s="102"/>
    </row>
    <row r="68" spans="1:4">
      <c r="A68" s="102"/>
      <c r="B68" s="102"/>
      <c r="C68" s="102"/>
      <c r="D68" s="102"/>
    </row>
    <row r="69" spans="1:4">
      <c r="A69" s="102"/>
      <c r="B69" s="102"/>
      <c r="C69" s="102"/>
      <c r="D69" s="102"/>
    </row>
    <row r="70" spans="1:4">
      <c r="A70" s="102"/>
      <c r="B70" s="102"/>
      <c r="C70" s="102"/>
      <c r="D70" s="102"/>
    </row>
    <row r="71" spans="1:4">
      <c r="A71" s="102"/>
      <c r="B71" s="102"/>
      <c r="C71" s="102"/>
      <c r="D71" s="102"/>
    </row>
    <row r="72" spans="1:4">
      <c r="A72" s="102"/>
      <c r="B72" s="102"/>
      <c r="C72" s="102"/>
      <c r="D72" s="102"/>
    </row>
    <row r="73" spans="1:4">
      <c r="A73" s="102"/>
      <c r="B73" s="102"/>
      <c r="C73" s="102"/>
      <c r="D73" s="102"/>
    </row>
    <row r="74" spans="1:4">
      <c r="A74" s="102"/>
      <c r="B74" s="102"/>
      <c r="C74" s="102"/>
      <c r="D74" s="102"/>
    </row>
    <row r="75" spans="1:4">
      <c r="A75" s="102"/>
      <c r="B75" s="102"/>
      <c r="C75" s="102"/>
      <c r="D75" s="102"/>
    </row>
    <row r="76" spans="1:4">
      <c r="A76" s="102"/>
      <c r="B76" s="102"/>
      <c r="C76" s="102"/>
      <c r="D76" s="102"/>
    </row>
    <row r="77" spans="1:4">
      <c r="A77" s="102"/>
      <c r="B77" s="102"/>
      <c r="C77" s="102"/>
      <c r="D77" s="102"/>
    </row>
    <row r="78" spans="1:4">
      <c r="A78" s="102"/>
      <c r="B78" s="102"/>
      <c r="C78" s="102"/>
      <c r="D78" s="102"/>
    </row>
    <row r="79" spans="1:4">
      <c r="A79" s="102"/>
      <c r="B79" s="102"/>
      <c r="C79" s="102"/>
      <c r="D79" s="102"/>
    </row>
    <row r="80" spans="1:4">
      <c r="A80" s="102"/>
      <c r="B80" s="102"/>
      <c r="C80" s="102"/>
      <c r="D80" s="102"/>
    </row>
    <row r="81" spans="1:4">
      <c r="A81" s="102"/>
      <c r="B81" s="102"/>
      <c r="C81" s="102"/>
      <c r="D81" s="102"/>
    </row>
    <row r="82" spans="1:4">
      <c r="A82" s="102"/>
      <c r="B82" s="102"/>
      <c r="C82" s="102"/>
      <c r="D82" s="102"/>
    </row>
    <row r="83" spans="1:4">
      <c r="A83" s="102"/>
      <c r="B83" s="102"/>
      <c r="C83" s="102"/>
      <c r="D83" s="102"/>
    </row>
    <row r="84" spans="1:4">
      <c r="A84" s="102"/>
      <c r="B84" s="102"/>
      <c r="C84" s="102"/>
      <c r="D84" s="102"/>
    </row>
    <row r="85" spans="1:4">
      <c r="A85" s="102"/>
      <c r="B85" s="102"/>
      <c r="C85" s="102"/>
      <c r="D85" s="102"/>
    </row>
    <row r="86" spans="1:4">
      <c r="A86" s="102"/>
      <c r="B86" s="102"/>
      <c r="C86" s="102"/>
      <c r="D86" s="102"/>
    </row>
    <row r="87" spans="1:4">
      <c r="A87" s="102"/>
      <c r="B87" s="102"/>
      <c r="C87" s="102"/>
      <c r="D87" s="102"/>
    </row>
  </sheetData>
  <mergeCells count="3">
    <mergeCell ref="A17:A18"/>
    <mergeCell ref="D17:D18"/>
    <mergeCell ref="A10:D10"/>
  </mergeCells>
  <printOptions horizontalCentered="1"/>
  <pageMargins left="0.19685039370078741" right="0.31496062992125984"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zoomScale="115" zoomScaleNormal="115" workbookViewId="0">
      <selection sqref="A1:E1"/>
    </sheetView>
  </sheetViews>
  <sheetFormatPr defaultRowHeight="12.5"/>
  <cols>
    <col min="2" max="2" width="48.90625" customWidth="1"/>
    <col min="3" max="3" width="4" customWidth="1"/>
  </cols>
  <sheetData>
    <row r="1" spans="1:5" ht="18.5">
      <c r="A1" s="422" t="s">
        <v>352</v>
      </c>
      <c r="B1" s="422"/>
      <c r="C1" s="422"/>
      <c r="D1" s="422"/>
      <c r="E1" s="422"/>
    </row>
    <row r="2" spans="1:5" ht="13.5">
      <c r="A2" s="430" t="s">
        <v>384</v>
      </c>
      <c r="B2" s="430"/>
      <c r="C2" s="430"/>
      <c r="D2" s="430"/>
      <c r="E2" s="430"/>
    </row>
    <row r="3" spans="1:5" ht="13.5">
      <c r="A3" s="431" t="s">
        <v>351</v>
      </c>
      <c r="B3" s="431"/>
      <c r="C3" s="431"/>
      <c r="D3" s="431"/>
      <c r="E3" s="431"/>
    </row>
    <row r="4" spans="1:5">
      <c r="A4" s="432" t="s">
        <v>163</v>
      </c>
      <c r="B4" s="432"/>
      <c r="C4" s="432"/>
      <c r="D4" s="432"/>
      <c r="E4" s="432"/>
    </row>
    <row r="5" spans="1:5" ht="13" thickBot="1">
      <c r="A5" s="258"/>
    </row>
    <row r="6" spans="1:5">
      <c r="A6" s="347" t="s">
        <v>170</v>
      </c>
      <c r="B6" s="337" t="s">
        <v>352</v>
      </c>
      <c r="C6" s="256" t="s">
        <v>174</v>
      </c>
      <c r="D6" s="336" t="s">
        <v>252</v>
      </c>
      <c r="E6" s="337" t="s">
        <v>254</v>
      </c>
    </row>
    <row r="7" spans="1:5">
      <c r="A7" s="348"/>
      <c r="B7" s="364"/>
      <c r="C7" s="339" t="s">
        <v>175</v>
      </c>
      <c r="D7" s="363" t="s">
        <v>253</v>
      </c>
      <c r="E7" s="356" t="s">
        <v>253</v>
      </c>
    </row>
    <row r="8" spans="1:5">
      <c r="A8" s="348"/>
      <c r="B8" s="365"/>
      <c r="C8" s="340"/>
      <c r="D8" s="363" t="s">
        <v>178</v>
      </c>
      <c r="E8" s="356" t="s">
        <v>178</v>
      </c>
    </row>
    <row r="9" spans="1:5" ht="13" thickBot="1">
      <c r="A9" s="344" t="s">
        <v>171</v>
      </c>
      <c r="B9" s="346" t="s">
        <v>173</v>
      </c>
      <c r="C9" s="252"/>
      <c r="D9" s="344">
        <v>1</v>
      </c>
      <c r="E9" s="346">
        <v>2</v>
      </c>
    </row>
    <row r="10" spans="1:5">
      <c r="A10" s="358" t="s">
        <v>308</v>
      </c>
      <c r="B10" s="360" t="s">
        <v>309</v>
      </c>
      <c r="C10" s="312">
        <v>1</v>
      </c>
      <c r="D10" s="361">
        <v>201292</v>
      </c>
      <c r="E10" s="359">
        <v>170027</v>
      </c>
    </row>
    <row r="11" spans="1:5">
      <c r="A11" s="263" t="s">
        <v>310</v>
      </c>
      <c r="B11" s="308" t="s">
        <v>311</v>
      </c>
      <c r="C11" s="315">
        <v>2</v>
      </c>
      <c r="D11" s="321">
        <v>57239</v>
      </c>
      <c r="E11" s="265">
        <v>48816</v>
      </c>
    </row>
    <row r="12" spans="1:5">
      <c r="A12" s="266" t="s">
        <v>312</v>
      </c>
      <c r="B12" s="310" t="s">
        <v>313</v>
      </c>
      <c r="C12" s="313">
        <v>3</v>
      </c>
      <c r="D12" s="322">
        <v>3218</v>
      </c>
      <c r="E12" s="268">
        <v>3474</v>
      </c>
    </row>
    <row r="13" spans="1:5">
      <c r="A13" s="266" t="s">
        <v>314</v>
      </c>
      <c r="B13" s="310" t="s">
        <v>315</v>
      </c>
      <c r="C13" s="313">
        <v>4</v>
      </c>
      <c r="D13" s="322">
        <v>54021</v>
      </c>
      <c r="E13" s="268">
        <v>45342</v>
      </c>
    </row>
    <row r="14" spans="1:5">
      <c r="A14" s="263" t="s">
        <v>316</v>
      </c>
      <c r="B14" s="308" t="s">
        <v>51</v>
      </c>
      <c r="C14" s="315">
        <v>5</v>
      </c>
      <c r="D14" s="321">
        <v>100098</v>
      </c>
      <c r="E14" s="265">
        <v>84550</v>
      </c>
    </row>
    <row r="15" spans="1:5">
      <c r="A15" s="266" t="s">
        <v>317</v>
      </c>
      <c r="B15" s="310" t="s">
        <v>318</v>
      </c>
      <c r="C15" s="313">
        <v>6</v>
      </c>
      <c r="D15" s="322">
        <v>77644</v>
      </c>
      <c r="E15" s="268">
        <v>65884</v>
      </c>
    </row>
    <row r="16" spans="1:5">
      <c r="A16" s="263" t="s">
        <v>319</v>
      </c>
      <c r="B16" s="308" t="s">
        <v>320</v>
      </c>
      <c r="C16" s="315">
        <v>7</v>
      </c>
      <c r="D16" s="321">
        <v>22454</v>
      </c>
      <c r="E16" s="265">
        <v>18666</v>
      </c>
    </row>
    <row r="17" spans="1:5">
      <c r="A17" s="266" t="s">
        <v>321</v>
      </c>
      <c r="B17" s="310" t="s">
        <v>322</v>
      </c>
      <c r="C17" s="313">
        <v>8</v>
      </c>
      <c r="D17" s="322">
        <v>22411</v>
      </c>
      <c r="E17" s="268">
        <v>18619</v>
      </c>
    </row>
    <row r="18" spans="1:5">
      <c r="A18" s="266" t="s">
        <v>323</v>
      </c>
      <c r="B18" s="310" t="s">
        <v>324</v>
      </c>
      <c r="C18" s="313">
        <v>9</v>
      </c>
      <c r="D18" s="324">
        <v>43</v>
      </c>
      <c r="E18" s="273">
        <v>47</v>
      </c>
    </row>
    <row r="19" spans="1:5">
      <c r="A19" s="263" t="s">
        <v>325</v>
      </c>
      <c r="B19" s="308" t="s">
        <v>326</v>
      </c>
      <c r="C19" s="315">
        <v>10</v>
      </c>
      <c r="D19" s="321">
        <v>6746</v>
      </c>
      <c r="E19" s="265">
        <v>8291</v>
      </c>
    </row>
    <row r="20" spans="1:5">
      <c r="A20" s="263" t="s">
        <v>327</v>
      </c>
      <c r="B20" s="308" t="s">
        <v>328</v>
      </c>
      <c r="C20" s="315">
        <v>11</v>
      </c>
      <c r="D20" s="321">
        <v>1211</v>
      </c>
      <c r="E20" s="265">
        <v>1094</v>
      </c>
    </row>
    <row r="21" spans="1:5">
      <c r="A21" s="266" t="s">
        <v>329</v>
      </c>
      <c r="B21" s="310" t="s">
        <v>330</v>
      </c>
      <c r="C21" s="313">
        <v>12</v>
      </c>
      <c r="D21" s="322">
        <v>1211</v>
      </c>
      <c r="E21" s="268">
        <v>1094</v>
      </c>
    </row>
    <row r="22" spans="1:5">
      <c r="A22" s="266" t="s">
        <v>331</v>
      </c>
      <c r="B22" s="310" t="s">
        <v>332</v>
      </c>
      <c r="C22" s="313">
        <v>13</v>
      </c>
      <c r="D22" s="322">
        <v>5535</v>
      </c>
      <c r="E22" s="268">
        <v>7197</v>
      </c>
    </row>
    <row r="23" spans="1:5">
      <c r="A23" s="263" t="s">
        <v>333</v>
      </c>
      <c r="B23" s="308" t="s">
        <v>334</v>
      </c>
      <c r="C23" s="315">
        <v>14</v>
      </c>
      <c r="D23" s="321">
        <v>11839</v>
      </c>
      <c r="E23" s="265">
        <v>10333</v>
      </c>
    </row>
    <row r="24" spans="1:5">
      <c r="A24" s="266" t="s">
        <v>335</v>
      </c>
      <c r="B24" s="310" t="s">
        <v>336</v>
      </c>
      <c r="C24" s="313">
        <v>15</v>
      </c>
      <c r="D24" s="324"/>
      <c r="E24" s="273">
        <v>50</v>
      </c>
    </row>
    <row r="25" spans="1:5">
      <c r="A25" s="266" t="s">
        <v>337</v>
      </c>
      <c r="B25" s="310" t="s">
        <v>338</v>
      </c>
      <c r="C25" s="313">
        <v>16</v>
      </c>
      <c r="D25" s="322">
        <v>11839</v>
      </c>
      <c r="E25" s="268">
        <v>10283</v>
      </c>
    </row>
    <row r="26" spans="1:5">
      <c r="A26" s="263" t="s">
        <v>339</v>
      </c>
      <c r="B26" s="308" t="s">
        <v>340</v>
      </c>
      <c r="C26" s="315">
        <v>17</v>
      </c>
      <c r="D26" s="321">
        <v>5351</v>
      </c>
      <c r="E26" s="265">
        <v>6253</v>
      </c>
    </row>
    <row r="27" spans="1:5">
      <c r="A27" s="266" t="s">
        <v>341</v>
      </c>
      <c r="B27" s="310" t="s">
        <v>342</v>
      </c>
      <c r="C27" s="313">
        <v>18</v>
      </c>
      <c r="D27" s="324"/>
      <c r="E27" s="273">
        <v>118</v>
      </c>
    </row>
    <row r="28" spans="1:5">
      <c r="A28" s="266" t="s">
        <v>343</v>
      </c>
      <c r="B28" s="310" t="s">
        <v>344</v>
      </c>
      <c r="C28" s="313">
        <v>19</v>
      </c>
      <c r="D28" s="324">
        <v>291</v>
      </c>
      <c r="E28" s="273">
        <v>61</v>
      </c>
    </row>
    <row r="29" spans="1:5">
      <c r="A29" s="266" t="s">
        <v>345</v>
      </c>
      <c r="B29" s="310" t="s">
        <v>346</v>
      </c>
      <c r="C29" s="313">
        <v>20</v>
      </c>
      <c r="D29" s="324">
        <v>978</v>
      </c>
      <c r="E29" s="273">
        <v>416</v>
      </c>
    </row>
    <row r="30" spans="1:5">
      <c r="A30" s="266" t="s">
        <v>347</v>
      </c>
      <c r="B30" s="310" t="s">
        <v>348</v>
      </c>
      <c r="C30" s="313">
        <v>21</v>
      </c>
      <c r="D30" s="322">
        <v>4082</v>
      </c>
      <c r="E30" s="268">
        <v>5658</v>
      </c>
    </row>
    <row r="31" spans="1:5">
      <c r="A31" s="260" t="s">
        <v>349</v>
      </c>
      <c r="B31" s="307" t="s">
        <v>350</v>
      </c>
      <c r="C31" s="314">
        <v>22</v>
      </c>
      <c r="D31" s="320">
        <v>43697</v>
      </c>
      <c r="E31" s="262">
        <v>32450</v>
      </c>
    </row>
    <row r="32" spans="1:5">
      <c r="A32" s="263" t="s">
        <v>353</v>
      </c>
      <c r="B32" s="308" t="s">
        <v>354</v>
      </c>
      <c r="C32" s="315">
        <v>23</v>
      </c>
      <c r="D32" s="362"/>
      <c r="E32" s="277">
        <v>10</v>
      </c>
    </row>
    <row r="33" spans="1:5">
      <c r="A33" s="266" t="s">
        <v>355</v>
      </c>
      <c r="B33" s="310" t="s">
        <v>356</v>
      </c>
      <c r="C33" s="313">
        <v>24</v>
      </c>
      <c r="D33" s="324"/>
      <c r="E33" s="273">
        <v>10</v>
      </c>
    </row>
    <row r="34" spans="1:5">
      <c r="A34" s="266" t="s">
        <v>357</v>
      </c>
      <c r="B34" s="310" t="s">
        <v>358</v>
      </c>
      <c r="C34" s="313">
        <v>25</v>
      </c>
      <c r="D34" s="324"/>
      <c r="E34" s="273">
        <v>100</v>
      </c>
    </row>
    <row r="35" spans="1:5">
      <c r="A35" s="263" t="s">
        <v>359</v>
      </c>
      <c r="B35" s="308" t="s">
        <v>360</v>
      </c>
      <c r="C35" s="315">
        <v>26</v>
      </c>
      <c r="D35" s="321">
        <v>3391</v>
      </c>
      <c r="E35" s="265">
        <v>1953</v>
      </c>
    </row>
    <row r="36" spans="1:5">
      <c r="A36" s="266" t="s">
        <v>361</v>
      </c>
      <c r="B36" s="310" t="s">
        <v>386</v>
      </c>
      <c r="C36" s="313">
        <v>27</v>
      </c>
      <c r="D36" s="322">
        <v>3229</v>
      </c>
      <c r="E36" s="268">
        <v>1914</v>
      </c>
    </row>
    <row r="37" spans="1:5">
      <c r="A37" s="266" t="s">
        <v>362</v>
      </c>
      <c r="B37" s="310" t="s">
        <v>363</v>
      </c>
      <c r="C37" s="313">
        <v>28</v>
      </c>
      <c r="D37" s="324">
        <v>162</v>
      </c>
      <c r="E37" s="273">
        <v>39</v>
      </c>
    </row>
    <row r="38" spans="1:5">
      <c r="A38" s="266" t="s">
        <v>308</v>
      </c>
      <c r="B38" s="310" t="s">
        <v>364</v>
      </c>
      <c r="C38" s="313">
        <v>29</v>
      </c>
      <c r="D38" s="324"/>
      <c r="E38" s="273">
        <v>-100</v>
      </c>
    </row>
    <row r="39" spans="1:5">
      <c r="A39" s="263" t="s">
        <v>365</v>
      </c>
      <c r="B39" s="308" t="s">
        <v>366</v>
      </c>
      <c r="C39" s="314">
        <v>30</v>
      </c>
      <c r="D39" s="362"/>
      <c r="E39" s="277">
        <v>179</v>
      </c>
    </row>
    <row r="40" spans="1:5">
      <c r="A40" s="266" t="s">
        <v>367</v>
      </c>
      <c r="B40" s="310" t="s">
        <v>368</v>
      </c>
      <c r="C40" s="326">
        <v>31</v>
      </c>
      <c r="D40" s="324"/>
      <c r="E40" s="273">
        <v>179</v>
      </c>
    </row>
    <row r="41" spans="1:5">
      <c r="A41" s="266" t="s">
        <v>369</v>
      </c>
      <c r="B41" s="310" t="s">
        <v>370</v>
      </c>
      <c r="C41" s="326">
        <v>32</v>
      </c>
      <c r="D41" s="324">
        <v>691</v>
      </c>
      <c r="E41" s="273">
        <v>3</v>
      </c>
    </row>
    <row r="42" spans="1:5">
      <c r="A42" s="266" t="s">
        <v>371</v>
      </c>
      <c r="B42" s="310" t="s">
        <v>372</v>
      </c>
      <c r="C42" s="326">
        <v>33</v>
      </c>
      <c r="D42" s="322">
        <v>1441</v>
      </c>
      <c r="E42" s="273">
        <v>264</v>
      </c>
    </row>
    <row r="43" spans="1:5">
      <c r="A43" s="260" t="s">
        <v>349</v>
      </c>
      <c r="B43" s="307" t="s">
        <v>373</v>
      </c>
      <c r="C43" s="314">
        <v>34</v>
      </c>
      <c r="D43" s="320">
        <v>2641</v>
      </c>
      <c r="E43" s="262">
        <v>1523</v>
      </c>
    </row>
    <row r="44" spans="1:5">
      <c r="A44" s="260" t="s">
        <v>374</v>
      </c>
      <c r="B44" s="307" t="s">
        <v>375</v>
      </c>
      <c r="C44" s="314">
        <v>35</v>
      </c>
      <c r="D44" s="320">
        <v>46338</v>
      </c>
      <c r="E44" s="262">
        <v>33973</v>
      </c>
    </row>
    <row r="45" spans="1:5">
      <c r="A45" s="263" t="s">
        <v>376</v>
      </c>
      <c r="B45" s="308" t="s">
        <v>377</v>
      </c>
      <c r="C45" s="315">
        <v>36</v>
      </c>
      <c r="D45" s="321">
        <v>8354</v>
      </c>
      <c r="E45" s="265">
        <v>-21531</v>
      </c>
    </row>
    <row r="46" spans="1:5">
      <c r="A46" s="266" t="s">
        <v>378</v>
      </c>
      <c r="B46" s="310" t="s">
        <v>379</v>
      </c>
      <c r="C46" s="313">
        <v>37</v>
      </c>
      <c r="D46" s="322">
        <v>8354</v>
      </c>
      <c r="E46" s="268">
        <v>-21531</v>
      </c>
    </row>
    <row r="47" spans="1:5">
      <c r="A47" s="260" t="s">
        <v>374</v>
      </c>
      <c r="B47" s="307" t="s">
        <v>380</v>
      </c>
      <c r="C47" s="314">
        <v>38</v>
      </c>
      <c r="D47" s="320">
        <v>37984</v>
      </c>
      <c r="E47" s="262">
        <v>55504</v>
      </c>
    </row>
    <row r="48" spans="1:5">
      <c r="A48" s="260" t="s">
        <v>381</v>
      </c>
      <c r="B48" s="307" t="s">
        <v>382</v>
      </c>
      <c r="C48" s="314">
        <v>39</v>
      </c>
      <c r="D48" s="320">
        <v>37984</v>
      </c>
      <c r="E48" s="262">
        <v>55504</v>
      </c>
    </row>
    <row r="49" spans="1:5" ht="13" thickBot="1">
      <c r="A49" s="274" t="s">
        <v>349</v>
      </c>
      <c r="B49" s="319" t="s">
        <v>383</v>
      </c>
      <c r="C49" s="327">
        <v>40</v>
      </c>
      <c r="D49" s="325">
        <v>217213</v>
      </c>
      <c r="E49" s="275">
        <v>182326</v>
      </c>
    </row>
  </sheetData>
  <mergeCells count="4">
    <mergeCell ref="A1:E1"/>
    <mergeCell ref="A2:E2"/>
    <mergeCell ref="A3:E3"/>
    <mergeCell ref="A4:E4"/>
  </mergeCells>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B1:O209"/>
  <sheetViews>
    <sheetView zoomScaleNormal="100" workbookViewId="0"/>
  </sheetViews>
  <sheetFormatPr defaultRowHeight="12.5"/>
  <cols>
    <col min="1" max="1" width="3.453125" customWidth="1"/>
    <col min="2" max="2" width="25.81640625" customWidth="1"/>
  </cols>
  <sheetData>
    <row r="1" spans="2:9" ht="34.75" customHeight="1">
      <c r="B1" s="502" t="s">
        <v>561</v>
      </c>
      <c r="C1" s="502"/>
      <c r="D1" s="502"/>
      <c r="E1" s="502"/>
      <c r="F1" s="502"/>
      <c r="G1" s="502"/>
      <c r="H1" s="502"/>
      <c r="I1" s="502"/>
    </row>
    <row r="2" spans="2:9" ht="15.5">
      <c r="B2" s="388"/>
      <c r="C2" s="389"/>
      <c r="D2" s="389"/>
      <c r="E2" s="389"/>
      <c r="F2" s="389"/>
      <c r="G2" s="389"/>
      <c r="H2" s="389"/>
      <c r="I2" s="389"/>
    </row>
    <row r="3" spans="2:9" ht="15.5">
      <c r="B3" s="503" t="s">
        <v>387</v>
      </c>
      <c r="C3" s="503"/>
      <c r="D3" s="503"/>
      <c r="E3" s="503"/>
      <c r="F3" s="503"/>
      <c r="G3" s="503"/>
      <c r="H3" s="503"/>
      <c r="I3" s="503"/>
    </row>
    <row r="4" spans="2:9" ht="14">
      <c r="B4" s="504" t="s">
        <v>388</v>
      </c>
      <c r="C4" s="504"/>
      <c r="D4" s="504"/>
      <c r="E4" s="504"/>
      <c r="F4" s="504"/>
      <c r="G4" s="504"/>
      <c r="H4" s="504"/>
      <c r="I4" s="504"/>
    </row>
    <row r="5" spans="2:9" ht="129" customHeight="1">
      <c r="B5" s="477" t="s">
        <v>389</v>
      </c>
      <c r="C5" s="477"/>
      <c r="D5" s="477"/>
      <c r="E5" s="477"/>
      <c r="F5" s="477"/>
      <c r="G5" s="477"/>
      <c r="H5" s="477"/>
      <c r="I5" s="477"/>
    </row>
    <row r="6" spans="2:9" ht="135" customHeight="1">
      <c r="B6" s="477" t="s">
        <v>390</v>
      </c>
      <c r="C6" s="477"/>
      <c r="D6" s="477"/>
      <c r="E6" s="477"/>
      <c r="F6" s="477"/>
      <c r="G6" s="477"/>
      <c r="H6" s="477"/>
      <c r="I6" s="477"/>
    </row>
    <row r="7" spans="2:9" ht="40.25" customHeight="1">
      <c r="B7" s="477" t="s">
        <v>391</v>
      </c>
      <c r="C7" s="477"/>
      <c r="D7" s="477"/>
      <c r="E7" s="477"/>
      <c r="F7" s="477"/>
      <c r="G7" s="477"/>
      <c r="H7" s="477"/>
      <c r="I7" s="477"/>
    </row>
    <row r="8" spans="2:9" ht="137.4" customHeight="1">
      <c r="B8" s="477" t="s">
        <v>392</v>
      </c>
      <c r="C8" s="477"/>
      <c r="D8" s="477"/>
      <c r="E8" s="477"/>
      <c r="F8" s="477"/>
      <c r="G8" s="477"/>
      <c r="H8" s="477"/>
      <c r="I8" s="477"/>
    </row>
    <row r="9" spans="2:9" ht="54.65" customHeight="1">
      <c r="B9" s="477" t="s">
        <v>393</v>
      </c>
      <c r="C9" s="477"/>
      <c r="D9" s="477"/>
      <c r="E9" s="477"/>
      <c r="F9" s="477"/>
      <c r="G9" s="477"/>
      <c r="H9" s="477"/>
      <c r="I9" s="477"/>
    </row>
    <row r="10" spans="2:9" ht="14">
      <c r="B10" s="504" t="s">
        <v>394</v>
      </c>
      <c r="C10" s="504"/>
      <c r="D10" s="504"/>
      <c r="E10" s="504"/>
      <c r="F10" s="504"/>
      <c r="G10" s="504"/>
      <c r="H10" s="504"/>
      <c r="I10" s="504"/>
    </row>
    <row r="11" spans="2:9" ht="14">
      <c r="B11" s="477" t="s">
        <v>395</v>
      </c>
      <c r="C11" s="477"/>
      <c r="D11" s="477"/>
      <c r="E11" s="477"/>
      <c r="F11" s="477"/>
      <c r="G11" s="477"/>
      <c r="H11" s="477"/>
      <c r="I11" s="477"/>
    </row>
    <row r="12" spans="2:9" ht="14">
      <c r="B12" s="477" t="s">
        <v>396</v>
      </c>
      <c r="C12" s="477"/>
      <c r="D12" s="477"/>
      <c r="E12" s="477"/>
      <c r="F12" s="477"/>
      <c r="G12" s="477"/>
      <c r="H12" s="477"/>
      <c r="I12" s="477"/>
    </row>
    <row r="13" spans="2:9" ht="14">
      <c r="B13" s="504" t="s">
        <v>397</v>
      </c>
      <c r="C13" s="504"/>
      <c r="D13" s="504"/>
      <c r="E13" s="504"/>
      <c r="F13" s="504"/>
      <c r="G13" s="504"/>
      <c r="H13" s="504"/>
      <c r="I13" s="504"/>
    </row>
    <row r="14" spans="2:9" ht="14">
      <c r="B14" s="477" t="s">
        <v>164</v>
      </c>
      <c r="C14" s="477"/>
      <c r="D14" s="477"/>
      <c r="E14" s="477"/>
      <c r="F14" s="477"/>
      <c r="G14" s="477"/>
      <c r="H14" s="477"/>
      <c r="I14" s="477"/>
    </row>
    <row r="15" spans="2:9" ht="14">
      <c r="B15" s="477" t="s">
        <v>165</v>
      </c>
      <c r="C15" s="477"/>
      <c r="D15" s="477"/>
      <c r="E15" s="477"/>
      <c r="F15" s="477"/>
      <c r="G15" s="477"/>
      <c r="H15" s="477"/>
      <c r="I15" s="477"/>
    </row>
    <row r="16" spans="2:9" ht="14">
      <c r="B16" s="477" t="s">
        <v>167</v>
      </c>
      <c r="C16" s="477"/>
      <c r="D16" s="477"/>
      <c r="E16" s="477"/>
      <c r="F16" s="477"/>
      <c r="G16" s="477"/>
      <c r="H16" s="477"/>
      <c r="I16" s="477"/>
    </row>
    <row r="17" spans="2:9" ht="14">
      <c r="B17" s="477" t="s">
        <v>169</v>
      </c>
      <c r="C17" s="477"/>
      <c r="D17" s="477"/>
      <c r="E17" s="477"/>
      <c r="F17" s="477"/>
      <c r="G17" s="477"/>
      <c r="H17" s="477"/>
      <c r="I17" s="477"/>
    </row>
    <row r="18" spans="2:9" ht="14">
      <c r="B18" s="504" t="s">
        <v>166</v>
      </c>
      <c r="C18" s="504"/>
      <c r="D18" s="504"/>
      <c r="E18" s="504"/>
      <c r="F18" s="504"/>
      <c r="G18" s="504"/>
      <c r="H18" s="504"/>
      <c r="I18" s="504"/>
    </row>
    <row r="19" spans="2:9" ht="14">
      <c r="B19" s="477" t="s">
        <v>168</v>
      </c>
      <c r="C19" s="477"/>
      <c r="D19" s="477"/>
      <c r="E19" s="477"/>
      <c r="F19" s="477"/>
      <c r="G19" s="477"/>
      <c r="H19" s="477"/>
      <c r="I19" s="477"/>
    </row>
    <row r="20" spans="2:9" ht="14">
      <c r="B20" s="504" t="s">
        <v>398</v>
      </c>
      <c r="C20" s="504"/>
      <c r="D20" s="504"/>
      <c r="E20" s="504"/>
      <c r="F20" s="504"/>
      <c r="G20" s="504"/>
      <c r="H20" s="504"/>
      <c r="I20" s="504"/>
    </row>
    <row r="21" spans="2:9" ht="45" customHeight="1">
      <c r="B21" s="477" t="s">
        <v>399</v>
      </c>
      <c r="C21" s="477"/>
      <c r="D21" s="477"/>
      <c r="E21" s="477"/>
      <c r="F21" s="477"/>
      <c r="G21" s="477"/>
      <c r="H21" s="477"/>
      <c r="I21" s="477"/>
    </row>
    <row r="22" spans="2:9" ht="14">
      <c r="B22" s="477" t="s">
        <v>400</v>
      </c>
      <c r="C22" s="477"/>
      <c r="D22" s="477"/>
      <c r="E22" s="477"/>
      <c r="F22" s="477"/>
      <c r="G22" s="477"/>
      <c r="H22" s="477"/>
      <c r="I22" s="477"/>
    </row>
    <row r="23" spans="2:9" ht="14">
      <c r="B23" s="477" t="s">
        <v>401</v>
      </c>
      <c r="C23" s="477"/>
      <c r="D23" s="477"/>
      <c r="E23" s="477"/>
      <c r="F23" s="477"/>
      <c r="G23" s="477"/>
      <c r="H23" s="477"/>
      <c r="I23" s="477"/>
    </row>
    <row r="24" spans="2:9" ht="14">
      <c r="B24" s="477" t="s">
        <v>402</v>
      </c>
      <c r="C24" s="477"/>
      <c r="D24" s="477"/>
      <c r="E24" s="477"/>
      <c r="F24" s="477"/>
      <c r="G24" s="477"/>
      <c r="H24" s="477"/>
      <c r="I24" s="477"/>
    </row>
    <row r="25" spans="2:9" ht="14">
      <c r="B25" s="477" t="s">
        <v>403</v>
      </c>
      <c r="C25" s="477"/>
      <c r="D25" s="477"/>
      <c r="E25" s="477"/>
      <c r="F25" s="477"/>
      <c r="G25" s="477"/>
      <c r="H25" s="477"/>
      <c r="I25" s="477"/>
    </row>
    <row r="26" spans="2:9" ht="14">
      <c r="B26" s="477" t="s">
        <v>404</v>
      </c>
      <c r="C26" s="477"/>
      <c r="D26" s="477"/>
      <c r="E26" s="477"/>
      <c r="F26" s="477"/>
      <c r="G26" s="477"/>
      <c r="H26" s="477"/>
      <c r="I26" s="477"/>
    </row>
    <row r="27" spans="2:9" ht="14">
      <c r="B27" s="390"/>
      <c r="C27" s="390"/>
      <c r="D27" s="390"/>
      <c r="E27" s="390"/>
      <c r="F27" s="390"/>
      <c r="G27" s="390"/>
      <c r="H27" s="390"/>
      <c r="I27" s="390"/>
    </row>
    <row r="28" spans="2:9" ht="14">
      <c r="B28" s="504" t="s">
        <v>405</v>
      </c>
      <c r="C28" s="504"/>
      <c r="D28" s="504"/>
      <c r="E28" s="504"/>
      <c r="F28" s="504"/>
      <c r="G28" s="504"/>
      <c r="H28" s="504"/>
      <c r="I28" s="504"/>
    </row>
    <row r="29" spans="2:9" ht="14">
      <c r="B29" s="434" t="s">
        <v>406</v>
      </c>
      <c r="C29" s="434"/>
      <c r="D29" s="434"/>
      <c r="E29" s="434" t="s">
        <v>407</v>
      </c>
      <c r="F29" s="434"/>
      <c r="G29" s="434"/>
      <c r="H29" s="434"/>
      <c r="I29" s="434"/>
    </row>
    <row r="30" spans="2:9" ht="14.4" customHeight="1">
      <c r="B30" s="434" t="s">
        <v>408</v>
      </c>
      <c r="C30" s="434"/>
      <c r="D30" s="434"/>
      <c r="E30" s="434" t="s">
        <v>409</v>
      </c>
      <c r="F30" s="434"/>
      <c r="G30" s="434"/>
      <c r="H30" s="434"/>
      <c r="I30" s="434"/>
    </row>
    <row r="31" spans="2:9" ht="14">
      <c r="B31" s="434" t="s">
        <v>410</v>
      </c>
      <c r="C31" s="434"/>
      <c r="D31" s="434"/>
      <c r="E31" s="435"/>
      <c r="F31" s="435"/>
      <c r="G31" s="435"/>
      <c r="H31" s="435"/>
      <c r="I31" s="435"/>
    </row>
    <row r="32" spans="2:9" ht="67.25" customHeight="1">
      <c r="B32" s="477" t="s">
        <v>411</v>
      </c>
      <c r="C32" s="477"/>
      <c r="D32" s="477"/>
      <c r="E32" s="477"/>
      <c r="F32" s="477"/>
      <c r="G32" s="477"/>
      <c r="H32" s="477"/>
      <c r="I32" s="477"/>
    </row>
    <row r="33" spans="2:9" ht="15.65" customHeight="1">
      <c r="B33" s="390"/>
      <c r="C33" s="390"/>
      <c r="D33" s="390"/>
      <c r="E33" s="390"/>
      <c r="F33" s="390"/>
      <c r="G33" s="390"/>
      <c r="H33" s="390"/>
      <c r="I33" s="390"/>
    </row>
    <row r="34" spans="2:9" ht="14">
      <c r="B34" s="504" t="s">
        <v>412</v>
      </c>
      <c r="C34" s="504"/>
      <c r="D34" s="504"/>
      <c r="E34" s="504"/>
      <c r="F34" s="504"/>
      <c r="G34" s="504"/>
      <c r="H34" s="504"/>
      <c r="I34" s="504"/>
    </row>
    <row r="35" spans="2:9" ht="35.4" customHeight="1">
      <c r="B35" s="477" t="s">
        <v>413</v>
      </c>
      <c r="C35" s="477"/>
      <c r="D35" s="477"/>
      <c r="E35" s="477"/>
      <c r="F35" s="477"/>
      <c r="G35" s="477"/>
      <c r="H35" s="477"/>
      <c r="I35" s="477"/>
    </row>
    <row r="36" spans="2:9" ht="13.25" customHeight="1">
      <c r="B36" s="477" t="s">
        <v>414</v>
      </c>
      <c r="C36" s="477"/>
      <c r="D36" s="477"/>
      <c r="E36" s="477"/>
      <c r="F36" s="477"/>
      <c r="G36" s="477"/>
      <c r="H36" s="477"/>
      <c r="I36" s="477"/>
    </row>
    <row r="37" spans="2:9">
      <c r="B37" s="389"/>
      <c r="C37" s="389"/>
      <c r="D37" s="389"/>
      <c r="E37" s="389"/>
      <c r="F37" s="389"/>
      <c r="G37" s="389"/>
      <c r="H37" s="389"/>
      <c r="I37" s="389"/>
    </row>
    <row r="38" spans="2:9" ht="15.5">
      <c r="B38" s="501" t="s">
        <v>415</v>
      </c>
      <c r="C38" s="501"/>
      <c r="D38" s="501"/>
      <c r="E38" s="501"/>
      <c r="F38" s="501"/>
      <c r="G38" s="501"/>
      <c r="H38" s="501"/>
      <c r="I38" s="501"/>
    </row>
    <row r="39" spans="2:9" ht="31.25" customHeight="1">
      <c r="B39" s="477" t="s">
        <v>416</v>
      </c>
      <c r="C39" s="477"/>
      <c r="D39" s="477"/>
      <c r="E39" s="477"/>
      <c r="F39" s="477"/>
      <c r="G39" s="477"/>
      <c r="H39" s="477"/>
      <c r="I39" s="477"/>
    </row>
    <row r="40" spans="2:9" ht="77.400000000000006" customHeight="1">
      <c r="B40" s="477" t="s">
        <v>417</v>
      </c>
      <c r="C40" s="477"/>
      <c r="D40" s="477"/>
      <c r="E40" s="477"/>
      <c r="F40" s="477"/>
      <c r="G40" s="477"/>
      <c r="H40" s="477"/>
      <c r="I40" s="477"/>
    </row>
    <row r="41" spans="2:9" ht="29.4" customHeight="1">
      <c r="B41" s="505" t="s">
        <v>418</v>
      </c>
      <c r="C41" s="505"/>
      <c r="D41" s="505"/>
      <c r="E41" s="505"/>
      <c r="F41" s="505"/>
      <c r="G41" s="505"/>
      <c r="H41" s="505"/>
      <c r="I41" s="505"/>
    </row>
    <row r="42" spans="2:9" ht="14">
      <c r="B42" s="477" t="s">
        <v>419</v>
      </c>
      <c r="C42" s="477"/>
      <c r="D42" s="477"/>
      <c r="E42" s="477"/>
      <c r="F42" s="477"/>
      <c r="G42" s="477"/>
      <c r="H42" s="477"/>
      <c r="I42" s="477"/>
    </row>
    <row r="43" spans="2:9" ht="70.75" customHeight="1">
      <c r="B43" s="477" t="s">
        <v>420</v>
      </c>
      <c r="C43" s="477"/>
      <c r="D43" s="477"/>
      <c r="E43" s="477"/>
      <c r="F43" s="477"/>
      <c r="G43" s="477"/>
      <c r="H43" s="477"/>
      <c r="I43" s="477"/>
    </row>
    <row r="44" spans="2:9" ht="21" customHeight="1" thickBot="1">
      <c r="B44" s="477" t="s">
        <v>421</v>
      </c>
      <c r="C44" s="477"/>
      <c r="D44" s="477"/>
      <c r="E44" s="477"/>
      <c r="F44" s="477"/>
      <c r="G44" s="477"/>
      <c r="H44" s="477"/>
      <c r="I44" s="477"/>
    </row>
    <row r="45" spans="2:9" ht="37.25" customHeight="1" thickTop="1" thickBot="1">
      <c r="B45" s="506" t="s">
        <v>422</v>
      </c>
      <c r="C45" s="507"/>
      <c r="D45" s="447" t="s">
        <v>423</v>
      </c>
      <c r="E45" s="447"/>
      <c r="F45" s="447" t="s">
        <v>424</v>
      </c>
      <c r="G45" s="489"/>
    </row>
    <row r="46" spans="2:9">
      <c r="B46" s="508" t="s">
        <v>203</v>
      </c>
      <c r="C46" s="509"/>
      <c r="D46" s="490" t="s">
        <v>425</v>
      </c>
      <c r="E46" s="490"/>
      <c r="F46" s="490" t="s">
        <v>426</v>
      </c>
      <c r="G46" s="491"/>
    </row>
    <row r="47" spans="2:9">
      <c r="B47" s="443" t="s">
        <v>427</v>
      </c>
      <c r="C47" s="444"/>
      <c r="D47" s="454" t="s">
        <v>425</v>
      </c>
      <c r="E47" s="454"/>
      <c r="F47" s="454" t="s">
        <v>428</v>
      </c>
      <c r="G47" s="483"/>
    </row>
    <row r="48" spans="2:9">
      <c r="B48" s="485" t="s">
        <v>429</v>
      </c>
      <c r="C48" s="486"/>
      <c r="D48" s="454" t="s">
        <v>425</v>
      </c>
      <c r="E48" s="454"/>
      <c r="F48" s="454" t="s">
        <v>430</v>
      </c>
      <c r="G48" s="483"/>
    </row>
    <row r="49" spans="2:9">
      <c r="B49" s="485" t="s">
        <v>431</v>
      </c>
      <c r="C49" s="486"/>
      <c r="D49" s="454" t="s">
        <v>425</v>
      </c>
      <c r="E49" s="454"/>
      <c r="F49" s="454" t="s">
        <v>430</v>
      </c>
      <c r="G49" s="483"/>
    </row>
    <row r="50" spans="2:9">
      <c r="B50" s="485" t="s">
        <v>432</v>
      </c>
      <c r="C50" s="486"/>
      <c r="D50" s="454" t="s">
        <v>425</v>
      </c>
      <c r="E50" s="454"/>
      <c r="F50" s="454" t="s">
        <v>433</v>
      </c>
      <c r="G50" s="483"/>
    </row>
    <row r="51" spans="2:9" ht="13" thickBot="1">
      <c r="B51" s="487" t="s">
        <v>190</v>
      </c>
      <c r="C51" s="488"/>
      <c r="D51" s="482" t="s">
        <v>425</v>
      </c>
      <c r="E51" s="482"/>
      <c r="F51" s="482" t="s">
        <v>428</v>
      </c>
      <c r="G51" s="484"/>
    </row>
    <row r="52" spans="2:9" ht="14.5" thickTop="1">
      <c r="B52" s="250"/>
    </row>
    <row r="53" spans="2:9" ht="31.25" customHeight="1">
      <c r="B53" s="477" t="s">
        <v>434</v>
      </c>
      <c r="C53" s="477"/>
      <c r="D53" s="477"/>
      <c r="E53" s="477"/>
      <c r="F53" s="477"/>
      <c r="G53" s="477"/>
      <c r="H53" s="477"/>
      <c r="I53" s="477"/>
    </row>
    <row r="54" spans="2:9" ht="36.65" customHeight="1">
      <c r="B54" s="505" t="s">
        <v>435</v>
      </c>
      <c r="C54" s="505"/>
      <c r="D54" s="505"/>
      <c r="E54" s="505"/>
      <c r="F54" s="505"/>
      <c r="G54" s="505"/>
      <c r="H54" s="505"/>
      <c r="I54" s="505"/>
    </row>
    <row r="55" spans="2:9" ht="14">
      <c r="B55" s="477" t="s">
        <v>436</v>
      </c>
      <c r="C55" s="477"/>
      <c r="D55" s="477"/>
      <c r="E55" s="477"/>
      <c r="F55" s="477"/>
      <c r="G55" s="477"/>
      <c r="H55" s="477"/>
      <c r="I55" s="477"/>
    </row>
    <row r="56" spans="2:9" ht="14.5">
      <c r="B56" s="510" t="s">
        <v>199</v>
      </c>
      <c r="C56" s="510"/>
      <c r="D56" s="510"/>
      <c r="E56" s="510"/>
      <c r="F56" s="510"/>
      <c r="G56" s="510"/>
      <c r="H56" s="510"/>
      <c r="I56" s="510"/>
    </row>
    <row r="57" spans="2:9" ht="43.25" customHeight="1">
      <c r="B57" s="505" t="s">
        <v>437</v>
      </c>
      <c r="C57" s="505"/>
      <c r="D57" s="505"/>
      <c r="E57" s="505"/>
      <c r="F57" s="505"/>
      <c r="G57" s="505"/>
      <c r="H57" s="505"/>
      <c r="I57" s="505"/>
    </row>
    <row r="58" spans="2:9" ht="14.5">
      <c r="B58" s="510" t="s">
        <v>217</v>
      </c>
      <c r="C58" s="510"/>
      <c r="D58" s="510"/>
      <c r="E58" s="510"/>
      <c r="F58" s="510"/>
      <c r="G58" s="510"/>
      <c r="H58" s="510"/>
      <c r="I58" s="510"/>
    </row>
    <row r="59" spans="2:9" ht="53.4" customHeight="1">
      <c r="B59" s="505" t="s">
        <v>438</v>
      </c>
      <c r="C59" s="505"/>
      <c r="D59" s="505"/>
      <c r="E59" s="505"/>
      <c r="F59" s="505"/>
      <c r="G59" s="505"/>
      <c r="H59" s="505"/>
      <c r="I59" s="505"/>
    </row>
    <row r="60" spans="2:9" ht="14.5">
      <c r="B60" s="510" t="s">
        <v>283</v>
      </c>
      <c r="C60" s="510"/>
      <c r="D60" s="510"/>
      <c r="E60" s="510"/>
      <c r="F60" s="510"/>
      <c r="G60" s="510"/>
      <c r="H60" s="510"/>
      <c r="I60" s="510"/>
    </row>
    <row r="61" spans="2:9" ht="45" customHeight="1">
      <c r="B61" s="477" t="s">
        <v>439</v>
      </c>
      <c r="C61" s="477"/>
      <c r="D61" s="477"/>
      <c r="E61" s="477"/>
      <c r="F61" s="477"/>
      <c r="G61" s="477"/>
      <c r="H61" s="477"/>
      <c r="I61" s="477"/>
    </row>
    <row r="62" spans="2:9" ht="36.65" customHeight="1">
      <c r="B62" s="505" t="s">
        <v>440</v>
      </c>
      <c r="C62" s="505"/>
      <c r="D62" s="505"/>
      <c r="E62" s="505"/>
      <c r="F62" s="505"/>
      <c r="G62" s="505"/>
      <c r="H62" s="505"/>
      <c r="I62" s="505"/>
    </row>
    <row r="63" spans="2:9" ht="14">
      <c r="B63" s="477" t="s">
        <v>441</v>
      </c>
      <c r="C63" s="477"/>
      <c r="D63" s="477"/>
      <c r="E63" s="477"/>
      <c r="F63" s="477"/>
      <c r="G63" s="477"/>
      <c r="H63" s="477"/>
      <c r="I63" s="477"/>
    </row>
    <row r="64" spans="2:9" ht="30" customHeight="1">
      <c r="B64" s="477" t="s">
        <v>442</v>
      </c>
      <c r="C64" s="477"/>
      <c r="D64" s="477"/>
      <c r="E64" s="477"/>
      <c r="F64" s="477"/>
      <c r="G64" s="477"/>
      <c r="H64" s="477"/>
      <c r="I64" s="477"/>
    </row>
    <row r="65" spans="2:9" ht="52.25" customHeight="1">
      <c r="B65" s="505" t="s">
        <v>443</v>
      </c>
      <c r="C65" s="505"/>
      <c r="D65" s="505"/>
      <c r="E65" s="505"/>
      <c r="F65" s="505"/>
      <c r="G65" s="505"/>
      <c r="H65" s="505"/>
      <c r="I65" s="505"/>
    </row>
    <row r="66" spans="2:9" ht="14">
      <c r="B66" s="477" t="s">
        <v>444</v>
      </c>
      <c r="C66" s="477"/>
      <c r="D66" s="477"/>
      <c r="E66" s="477"/>
      <c r="F66" s="477"/>
      <c r="G66" s="477"/>
      <c r="H66" s="477"/>
      <c r="I66" s="477"/>
    </row>
    <row r="67" spans="2:9" ht="18" customHeight="1">
      <c r="B67" s="477" t="s">
        <v>445</v>
      </c>
      <c r="C67" s="477"/>
      <c r="D67" s="477"/>
      <c r="E67" s="477"/>
      <c r="F67" s="477"/>
      <c r="G67" s="477"/>
      <c r="H67" s="477"/>
      <c r="I67" s="477"/>
    </row>
    <row r="68" spans="2:9" ht="24.65" customHeight="1">
      <c r="B68" s="505" t="s">
        <v>446</v>
      </c>
      <c r="C68" s="505"/>
      <c r="D68" s="505"/>
      <c r="E68" s="505"/>
      <c r="F68" s="505"/>
      <c r="G68" s="505"/>
      <c r="H68" s="505"/>
      <c r="I68" s="505"/>
    </row>
    <row r="69" spans="2:9" ht="14">
      <c r="B69" s="477" t="s">
        <v>447</v>
      </c>
      <c r="C69" s="477"/>
      <c r="D69" s="477"/>
      <c r="E69" s="477"/>
      <c r="F69" s="477"/>
      <c r="G69" s="477"/>
      <c r="H69" s="477"/>
      <c r="I69" s="477"/>
    </row>
    <row r="70" spans="2:9" ht="88.75" customHeight="1">
      <c r="B70" s="477" t="s">
        <v>448</v>
      </c>
      <c r="C70" s="477"/>
      <c r="D70" s="477"/>
      <c r="E70" s="477"/>
      <c r="F70" s="477"/>
      <c r="G70" s="477"/>
      <c r="H70" s="477"/>
      <c r="I70" s="477"/>
    </row>
    <row r="71" spans="2:9" ht="39" customHeight="1">
      <c r="B71" s="505" t="s">
        <v>449</v>
      </c>
      <c r="C71" s="505"/>
      <c r="D71" s="505"/>
      <c r="E71" s="505"/>
      <c r="F71" s="505"/>
      <c r="G71" s="505"/>
      <c r="H71" s="505"/>
      <c r="I71" s="505"/>
    </row>
    <row r="72" spans="2:9" ht="14">
      <c r="B72" s="477" t="s">
        <v>450</v>
      </c>
      <c r="C72" s="477"/>
      <c r="D72" s="477"/>
      <c r="E72" s="477"/>
      <c r="F72" s="477"/>
      <c r="G72" s="477"/>
      <c r="H72" s="477"/>
      <c r="I72" s="477"/>
    </row>
    <row r="73" spans="2:9" ht="69.650000000000006" customHeight="1">
      <c r="B73" s="505" t="s">
        <v>451</v>
      </c>
      <c r="C73" s="505"/>
      <c r="D73" s="505"/>
      <c r="E73" s="505"/>
      <c r="F73" s="505"/>
      <c r="G73" s="505"/>
      <c r="H73" s="505"/>
      <c r="I73" s="505"/>
    </row>
    <row r="74" spans="2:9" ht="14">
      <c r="B74" s="477" t="s">
        <v>452</v>
      </c>
      <c r="C74" s="477"/>
      <c r="D74" s="477"/>
      <c r="E74" s="477"/>
      <c r="F74" s="477"/>
      <c r="G74" s="477"/>
      <c r="H74" s="477"/>
      <c r="I74" s="477"/>
    </row>
    <row r="75" spans="2:9" ht="14.4" customHeight="1">
      <c r="B75" s="477" t="s">
        <v>453</v>
      </c>
      <c r="C75" s="477"/>
      <c r="D75" s="477"/>
      <c r="E75" s="477"/>
      <c r="F75" s="477"/>
      <c r="G75" s="477"/>
      <c r="H75" s="477"/>
      <c r="I75" s="477"/>
    </row>
    <row r="76" spans="2:9" ht="32.4" customHeight="1">
      <c r="B76" s="477" t="s">
        <v>454</v>
      </c>
      <c r="C76" s="477"/>
      <c r="D76" s="477"/>
      <c r="E76" s="477"/>
      <c r="F76" s="477"/>
      <c r="G76" s="477"/>
      <c r="H76" s="477"/>
      <c r="I76" s="477"/>
    </row>
    <row r="77" spans="2:9" ht="46.25" customHeight="1">
      <c r="B77" s="477" t="s">
        <v>455</v>
      </c>
      <c r="C77" s="477"/>
      <c r="D77" s="477"/>
      <c r="E77" s="477"/>
      <c r="F77" s="477"/>
      <c r="G77" s="477"/>
      <c r="H77" s="477"/>
      <c r="I77" s="477"/>
    </row>
    <row r="78" spans="2:9" ht="33.65" customHeight="1">
      <c r="B78" s="477" t="s">
        <v>456</v>
      </c>
      <c r="C78" s="477"/>
      <c r="D78" s="477"/>
      <c r="E78" s="477"/>
      <c r="F78" s="477"/>
      <c r="G78" s="477"/>
      <c r="H78" s="477"/>
      <c r="I78" s="477"/>
    </row>
    <row r="79" spans="2:9" ht="14">
      <c r="B79" s="250"/>
    </row>
    <row r="80" spans="2:9" ht="15.5">
      <c r="B80" s="476" t="s">
        <v>457</v>
      </c>
      <c r="C80" s="476"/>
      <c r="D80" s="476"/>
      <c r="E80" s="476"/>
      <c r="F80" s="476"/>
      <c r="G80" s="476"/>
      <c r="H80" s="476"/>
      <c r="I80" s="476"/>
    </row>
    <row r="81" spans="2:9" ht="14">
      <c r="B81" s="475" t="s">
        <v>458</v>
      </c>
      <c r="C81" s="475"/>
      <c r="D81" s="475"/>
      <c r="E81" s="475"/>
      <c r="F81" s="475"/>
      <c r="G81" s="475"/>
      <c r="H81" s="475"/>
      <c r="I81" s="475"/>
    </row>
    <row r="82" spans="2:9" ht="14.5" thickBot="1">
      <c r="B82" s="259"/>
      <c r="C82" s="259"/>
      <c r="D82" s="259"/>
      <c r="E82" s="259"/>
      <c r="F82" s="259"/>
      <c r="G82" s="259"/>
      <c r="H82" s="259"/>
      <c r="I82" s="259"/>
    </row>
    <row r="83" spans="2:9" ht="46.25" customHeight="1" thickTop="1">
      <c r="B83" s="478"/>
      <c r="C83" s="479"/>
      <c r="D83" s="386" t="s">
        <v>190</v>
      </c>
      <c r="E83" s="386" t="s">
        <v>188</v>
      </c>
      <c r="F83" s="386" t="s">
        <v>459</v>
      </c>
      <c r="G83" s="386" t="s">
        <v>562</v>
      </c>
      <c r="H83" s="386" t="s">
        <v>560</v>
      </c>
    </row>
    <row r="84" spans="2:9">
      <c r="B84" s="480" t="s">
        <v>460</v>
      </c>
      <c r="C84" s="481"/>
      <c r="D84" s="367"/>
      <c r="E84" s="368"/>
      <c r="F84" s="368"/>
      <c r="G84" s="368"/>
      <c r="H84" s="368"/>
    </row>
    <row r="85" spans="2:9">
      <c r="B85" s="465" t="s">
        <v>461</v>
      </c>
      <c r="C85" s="466"/>
      <c r="D85" s="369">
        <v>808</v>
      </c>
      <c r="E85" s="369">
        <v>1</v>
      </c>
      <c r="F85" s="370">
        <v>369</v>
      </c>
      <c r="G85" s="369">
        <v>449</v>
      </c>
      <c r="H85" s="371">
        <v>1627</v>
      </c>
    </row>
    <row r="86" spans="2:9">
      <c r="B86" s="465" t="s">
        <v>462</v>
      </c>
      <c r="C86" s="466"/>
      <c r="D86" s="369">
        <v>46</v>
      </c>
      <c r="E86" s="369" t="s">
        <v>463</v>
      </c>
      <c r="F86" s="370" t="s">
        <v>463</v>
      </c>
      <c r="G86" s="369" t="s">
        <v>463</v>
      </c>
      <c r="H86" s="369">
        <v>46</v>
      </c>
    </row>
    <row r="87" spans="2:9">
      <c r="B87" s="465" t="s">
        <v>464</v>
      </c>
      <c r="C87" s="466"/>
      <c r="D87" s="369" t="s">
        <v>463</v>
      </c>
      <c r="E87" s="369" t="s">
        <v>463</v>
      </c>
      <c r="F87" s="370" t="s">
        <v>463</v>
      </c>
      <c r="G87" s="369">
        <v>-396</v>
      </c>
      <c r="H87" s="369">
        <v>-396</v>
      </c>
    </row>
    <row r="88" spans="2:9">
      <c r="B88" s="465" t="s">
        <v>465</v>
      </c>
      <c r="C88" s="466"/>
      <c r="D88" s="369" t="s">
        <v>463</v>
      </c>
      <c r="E88" s="369">
        <v>53</v>
      </c>
      <c r="F88" s="370" t="s">
        <v>463</v>
      </c>
      <c r="G88" s="369">
        <v>-53</v>
      </c>
      <c r="H88" s="369" t="s">
        <v>463</v>
      </c>
    </row>
    <row r="89" spans="2:9">
      <c r="B89" s="465" t="s">
        <v>466</v>
      </c>
      <c r="C89" s="466"/>
      <c r="D89" s="369">
        <v>854</v>
      </c>
      <c r="E89" s="369">
        <v>54</v>
      </c>
      <c r="F89" s="370">
        <v>369</v>
      </c>
      <c r="G89" s="369" t="s">
        <v>463</v>
      </c>
      <c r="H89" s="371">
        <v>1277</v>
      </c>
    </row>
    <row r="90" spans="2:9">
      <c r="B90" s="480" t="s">
        <v>467</v>
      </c>
      <c r="C90" s="481"/>
      <c r="D90" s="369"/>
      <c r="E90" s="368"/>
      <c r="F90" s="368"/>
      <c r="G90" s="368"/>
      <c r="H90" s="368"/>
    </row>
    <row r="91" spans="2:9">
      <c r="B91" s="465" t="s">
        <v>468</v>
      </c>
      <c r="C91" s="466"/>
      <c r="D91" s="369">
        <v>515</v>
      </c>
      <c r="E91" s="369">
        <v>1</v>
      </c>
      <c r="F91" s="370">
        <v>191</v>
      </c>
      <c r="G91" s="369" t="s">
        <v>463</v>
      </c>
      <c r="H91" s="369">
        <v>707</v>
      </c>
    </row>
    <row r="92" spans="2:9">
      <c r="B92" s="465" t="s">
        <v>469</v>
      </c>
      <c r="C92" s="466"/>
      <c r="D92" s="369">
        <v>151</v>
      </c>
      <c r="E92" s="369" t="s">
        <v>463</v>
      </c>
      <c r="F92" s="370">
        <v>63</v>
      </c>
      <c r="G92" s="369" t="s">
        <v>463</v>
      </c>
      <c r="H92" s="369">
        <v>214</v>
      </c>
    </row>
    <row r="93" spans="2:9">
      <c r="B93" s="465" t="s">
        <v>470</v>
      </c>
      <c r="C93" s="466"/>
      <c r="D93" s="369" t="s">
        <v>463</v>
      </c>
      <c r="E93" s="369" t="s">
        <v>463</v>
      </c>
      <c r="F93" s="370" t="s">
        <v>463</v>
      </c>
      <c r="G93" s="369" t="s">
        <v>463</v>
      </c>
      <c r="H93" s="369" t="s">
        <v>463</v>
      </c>
    </row>
    <row r="94" spans="2:9">
      <c r="B94" s="465" t="s">
        <v>465</v>
      </c>
      <c r="C94" s="466"/>
      <c r="D94" s="369" t="s">
        <v>463</v>
      </c>
      <c r="E94" s="369" t="s">
        <v>463</v>
      </c>
      <c r="F94" s="370" t="s">
        <v>463</v>
      </c>
      <c r="G94" s="369" t="s">
        <v>463</v>
      </c>
      <c r="H94" s="369" t="s">
        <v>463</v>
      </c>
    </row>
    <row r="95" spans="2:9" ht="13" thickBot="1">
      <c r="B95" s="467" t="s">
        <v>466</v>
      </c>
      <c r="C95" s="468"/>
      <c r="D95" s="372">
        <v>666</v>
      </c>
      <c r="E95" s="372">
        <v>1</v>
      </c>
      <c r="F95" s="373">
        <v>254</v>
      </c>
      <c r="G95" s="372" t="s">
        <v>463</v>
      </c>
      <c r="H95" s="372">
        <v>921</v>
      </c>
    </row>
    <row r="96" spans="2:9">
      <c r="B96" s="469" t="s">
        <v>471</v>
      </c>
      <c r="C96" s="470"/>
      <c r="D96" s="368">
        <v>293</v>
      </c>
      <c r="E96" s="368" t="s">
        <v>463</v>
      </c>
      <c r="F96" s="367">
        <v>178</v>
      </c>
      <c r="G96" s="368">
        <v>449</v>
      </c>
      <c r="H96" s="368">
        <v>920</v>
      </c>
    </row>
    <row r="97" spans="2:9" ht="13" thickBot="1">
      <c r="B97" s="471" t="s">
        <v>472</v>
      </c>
      <c r="C97" s="472"/>
      <c r="D97" s="374">
        <v>188</v>
      </c>
      <c r="E97" s="374">
        <v>53</v>
      </c>
      <c r="F97" s="375">
        <v>115</v>
      </c>
      <c r="G97" s="374" t="s">
        <v>463</v>
      </c>
      <c r="H97" s="374">
        <v>356</v>
      </c>
    </row>
    <row r="98" spans="2:9" ht="13" thickTop="1">
      <c r="B98" s="393"/>
      <c r="C98" s="393"/>
      <c r="D98" s="394"/>
      <c r="E98" s="394"/>
      <c r="F98" s="395"/>
      <c r="G98" s="394"/>
      <c r="H98" s="394"/>
    </row>
    <row r="99" spans="2:9" ht="14.5" thickBot="1">
      <c r="B99" s="475" t="s">
        <v>473</v>
      </c>
      <c r="C99" s="475"/>
      <c r="D99" s="475"/>
      <c r="E99" s="475"/>
      <c r="F99" s="475"/>
      <c r="G99" s="475"/>
      <c r="H99" s="475"/>
      <c r="I99" s="475"/>
    </row>
    <row r="100" spans="2:9" ht="36.65" customHeight="1" thickTop="1">
      <c r="B100" s="478"/>
      <c r="C100" s="479"/>
      <c r="D100" s="385" t="s">
        <v>203</v>
      </c>
      <c r="E100" s="366" t="s">
        <v>474</v>
      </c>
      <c r="F100" s="385" t="s">
        <v>475</v>
      </c>
      <c r="G100" s="385" t="s">
        <v>476</v>
      </c>
      <c r="H100" s="386" t="s">
        <v>560</v>
      </c>
    </row>
    <row r="101" spans="2:9">
      <c r="B101" s="480" t="s">
        <v>460</v>
      </c>
      <c r="C101" s="481"/>
      <c r="D101" s="367"/>
      <c r="E101" s="367"/>
      <c r="F101" s="370"/>
      <c r="G101" s="370"/>
      <c r="H101" s="367"/>
    </row>
    <row r="102" spans="2:9">
      <c r="B102" s="465" t="s">
        <v>468</v>
      </c>
      <c r="C102" s="466"/>
      <c r="D102" s="376">
        <v>3933</v>
      </c>
      <c r="E102" s="376">
        <v>12967</v>
      </c>
      <c r="F102" s="370">
        <v>30</v>
      </c>
      <c r="G102" s="370">
        <v>951</v>
      </c>
      <c r="H102" s="376">
        <v>17881</v>
      </c>
    </row>
    <row r="103" spans="2:9">
      <c r="B103" s="465" t="s">
        <v>462</v>
      </c>
      <c r="C103" s="466"/>
      <c r="D103" s="370">
        <v>117</v>
      </c>
      <c r="E103" s="376">
        <v>2833</v>
      </c>
      <c r="F103" s="370" t="s">
        <v>463</v>
      </c>
      <c r="G103" s="370">
        <v>219</v>
      </c>
      <c r="H103" s="376">
        <v>3169</v>
      </c>
    </row>
    <row r="104" spans="2:9">
      <c r="B104" s="465" t="s">
        <v>464</v>
      </c>
      <c r="C104" s="466"/>
      <c r="D104" s="370" t="s">
        <v>463</v>
      </c>
      <c r="E104" s="370">
        <v>-11</v>
      </c>
      <c r="F104" s="370" t="s">
        <v>463</v>
      </c>
      <c r="G104" s="376">
        <v>-1071</v>
      </c>
      <c r="H104" s="376">
        <v>-1082</v>
      </c>
    </row>
    <row r="105" spans="2:9">
      <c r="B105" s="465" t="s">
        <v>465</v>
      </c>
      <c r="C105" s="466"/>
      <c r="D105" s="370" t="s">
        <v>463</v>
      </c>
      <c r="E105" s="370" t="s">
        <v>463</v>
      </c>
      <c r="F105" s="370" t="s">
        <v>463</v>
      </c>
      <c r="G105" s="370" t="s">
        <v>463</v>
      </c>
      <c r="H105" s="370" t="s">
        <v>463</v>
      </c>
    </row>
    <row r="106" spans="2:9">
      <c r="B106" s="465" t="s">
        <v>466</v>
      </c>
      <c r="C106" s="466"/>
      <c r="D106" s="376">
        <v>4050</v>
      </c>
      <c r="E106" s="376">
        <v>15789</v>
      </c>
      <c r="F106" s="370">
        <v>30</v>
      </c>
      <c r="G106" s="370">
        <v>99</v>
      </c>
      <c r="H106" s="376">
        <v>19968</v>
      </c>
    </row>
    <row r="107" spans="2:9">
      <c r="B107" s="480" t="s">
        <v>467</v>
      </c>
      <c r="C107" s="481"/>
      <c r="D107" s="367"/>
      <c r="E107" s="367"/>
      <c r="F107" s="370"/>
      <c r="G107" s="370"/>
      <c r="H107" s="367"/>
    </row>
    <row r="108" spans="2:9">
      <c r="B108" s="465" t="s">
        <v>468</v>
      </c>
      <c r="C108" s="466"/>
      <c r="D108" s="376">
        <v>2145</v>
      </c>
      <c r="E108" s="376">
        <v>12233</v>
      </c>
      <c r="F108" s="370" t="s">
        <v>463</v>
      </c>
      <c r="G108" s="370" t="s">
        <v>463</v>
      </c>
      <c r="H108" s="376">
        <v>14378</v>
      </c>
    </row>
    <row r="109" spans="2:9">
      <c r="B109" s="465" t="s">
        <v>469</v>
      </c>
      <c r="C109" s="466"/>
      <c r="D109" s="370">
        <v>169</v>
      </c>
      <c r="E109" s="370">
        <v>828</v>
      </c>
      <c r="F109" s="370" t="s">
        <v>463</v>
      </c>
      <c r="G109" s="370" t="s">
        <v>463</v>
      </c>
      <c r="H109" s="370">
        <v>997</v>
      </c>
    </row>
    <row r="110" spans="2:9">
      <c r="B110" s="465" t="s">
        <v>477</v>
      </c>
      <c r="C110" s="466"/>
      <c r="D110" s="370" t="s">
        <v>463</v>
      </c>
      <c r="E110" s="370">
        <v>-11</v>
      </c>
      <c r="F110" s="370" t="s">
        <v>463</v>
      </c>
      <c r="G110" s="370" t="s">
        <v>463</v>
      </c>
      <c r="H110" s="370">
        <v>-11</v>
      </c>
    </row>
    <row r="111" spans="2:9">
      <c r="B111" s="465" t="s">
        <v>465</v>
      </c>
      <c r="C111" s="466"/>
      <c r="D111" s="370" t="s">
        <v>463</v>
      </c>
      <c r="E111" s="370" t="s">
        <v>463</v>
      </c>
      <c r="F111" s="370" t="s">
        <v>463</v>
      </c>
      <c r="G111" s="370" t="s">
        <v>463</v>
      </c>
      <c r="H111" s="370" t="s">
        <v>463</v>
      </c>
    </row>
    <row r="112" spans="2:9" ht="13" thickBot="1">
      <c r="B112" s="467" t="s">
        <v>466</v>
      </c>
      <c r="C112" s="468"/>
      <c r="D112" s="376">
        <v>2314</v>
      </c>
      <c r="E112" s="376">
        <v>13050</v>
      </c>
      <c r="F112" s="370" t="s">
        <v>463</v>
      </c>
      <c r="G112" s="370" t="s">
        <v>463</v>
      </c>
      <c r="H112" s="376">
        <v>15364</v>
      </c>
    </row>
    <row r="113" spans="2:9">
      <c r="B113" s="469" t="s">
        <v>471</v>
      </c>
      <c r="C113" s="470"/>
      <c r="D113" s="377">
        <v>1788</v>
      </c>
      <c r="E113" s="378">
        <v>734</v>
      </c>
      <c r="F113" s="378">
        <v>30</v>
      </c>
      <c r="G113" s="378">
        <v>951</v>
      </c>
      <c r="H113" s="377">
        <v>3503</v>
      </c>
    </row>
    <row r="114" spans="2:9" ht="13" thickBot="1">
      <c r="B114" s="471" t="s">
        <v>472</v>
      </c>
      <c r="C114" s="472"/>
      <c r="D114" s="379">
        <v>1736</v>
      </c>
      <c r="E114" s="379">
        <v>2739</v>
      </c>
      <c r="F114" s="375">
        <v>30</v>
      </c>
      <c r="G114" s="375">
        <v>99</v>
      </c>
      <c r="H114" s="379">
        <v>4604</v>
      </c>
    </row>
    <row r="115" spans="2:9" ht="41.4" customHeight="1" thickTop="1">
      <c r="B115" s="511" t="s">
        <v>478</v>
      </c>
      <c r="C115" s="511"/>
      <c r="D115" s="511"/>
      <c r="E115" s="511"/>
      <c r="F115" s="511"/>
      <c r="G115" s="511"/>
      <c r="H115" s="511"/>
      <c r="I115" s="511"/>
    </row>
    <row r="116" spans="2:9" ht="14.5">
      <c r="B116" s="474" t="s">
        <v>479</v>
      </c>
      <c r="C116" s="474"/>
      <c r="D116" s="474"/>
      <c r="E116" s="474"/>
      <c r="F116" s="474"/>
      <c r="G116" s="474"/>
      <c r="H116" s="474"/>
      <c r="I116" s="474"/>
    </row>
    <row r="117" spans="2:9" ht="14">
      <c r="B117" s="475" t="s">
        <v>480</v>
      </c>
      <c r="C117" s="475"/>
      <c r="D117" s="475"/>
      <c r="E117" s="475"/>
      <c r="F117" s="475"/>
      <c r="G117" s="475"/>
      <c r="H117" s="475"/>
      <c r="I117" s="475"/>
    </row>
    <row r="118" spans="2:9" ht="14">
      <c r="B118" s="392"/>
      <c r="C118" s="392"/>
      <c r="D118" s="392"/>
      <c r="E118" s="392"/>
      <c r="F118" s="392"/>
      <c r="G118" s="392"/>
      <c r="H118" s="392"/>
      <c r="I118" s="392"/>
    </row>
    <row r="119" spans="2:9" ht="15.5">
      <c r="B119" s="476" t="s">
        <v>481</v>
      </c>
      <c r="C119" s="476"/>
      <c r="D119" s="476"/>
      <c r="E119" s="476"/>
      <c r="F119" s="476"/>
      <c r="G119" s="476"/>
      <c r="H119" s="476"/>
      <c r="I119" s="476"/>
    </row>
    <row r="120" spans="2:9" ht="58.25" customHeight="1">
      <c r="B120" s="477" t="s">
        <v>482</v>
      </c>
      <c r="C120" s="477"/>
      <c r="D120" s="477"/>
      <c r="E120" s="477"/>
      <c r="F120" s="477"/>
      <c r="G120" s="477"/>
      <c r="H120" s="477"/>
      <c r="I120" s="477"/>
    </row>
    <row r="121" spans="2:9" ht="33" customHeight="1">
      <c r="B121" s="477" t="s">
        <v>483</v>
      </c>
      <c r="C121" s="477"/>
      <c r="D121" s="477"/>
      <c r="E121" s="477"/>
      <c r="F121" s="477"/>
      <c r="G121" s="477"/>
      <c r="H121" s="477"/>
      <c r="I121" s="477"/>
    </row>
    <row r="122" spans="2:9" ht="14">
      <c r="B122" s="390"/>
      <c r="C122" s="390"/>
      <c r="D122" s="390"/>
      <c r="E122" s="390"/>
      <c r="F122" s="390"/>
      <c r="G122" s="390"/>
      <c r="H122" s="390"/>
      <c r="I122" s="390"/>
    </row>
    <row r="123" spans="2:9" ht="15.5">
      <c r="B123" s="501" t="s">
        <v>484</v>
      </c>
      <c r="C123" s="501"/>
      <c r="D123" s="501"/>
      <c r="E123" s="501"/>
      <c r="F123" s="501"/>
      <c r="G123" s="501"/>
      <c r="H123" s="501"/>
      <c r="I123" s="501"/>
    </row>
    <row r="124" spans="2:9" ht="46.75" customHeight="1">
      <c r="B124" s="477" t="s">
        <v>485</v>
      </c>
      <c r="C124" s="477"/>
      <c r="D124" s="477"/>
      <c r="E124" s="477"/>
      <c r="F124" s="477"/>
      <c r="G124" s="477"/>
      <c r="H124" s="477"/>
      <c r="I124" s="477"/>
    </row>
    <row r="125" spans="2:9" ht="30" customHeight="1">
      <c r="B125" s="477" t="s">
        <v>486</v>
      </c>
      <c r="C125" s="477"/>
      <c r="D125" s="477"/>
      <c r="E125" s="477"/>
      <c r="F125" s="477"/>
      <c r="G125" s="477"/>
      <c r="H125" s="477"/>
      <c r="I125" s="477"/>
    </row>
    <row r="126" spans="2:9" ht="14">
      <c r="B126" s="390"/>
      <c r="C126" s="390"/>
      <c r="D126" s="390"/>
      <c r="E126" s="390"/>
      <c r="F126" s="390"/>
      <c r="G126" s="390"/>
      <c r="H126" s="390"/>
      <c r="I126" s="390"/>
    </row>
    <row r="127" spans="2:9" ht="15.5">
      <c r="B127" s="501" t="s">
        <v>487</v>
      </c>
      <c r="C127" s="501"/>
      <c r="D127" s="501"/>
      <c r="E127" s="501"/>
      <c r="F127" s="501"/>
      <c r="G127" s="501"/>
      <c r="H127" s="501"/>
      <c r="I127" s="501"/>
    </row>
    <row r="128" spans="2:9" ht="34.75" customHeight="1">
      <c r="B128" s="477" t="s">
        <v>488</v>
      </c>
      <c r="C128" s="477"/>
      <c r="D128" s="477"/>
      <c r="E128" s="477"/>
      <c r="F128" s="477"/>
      <c r="G128" s="477"/>
      <c r="H128" s="477"/>
      <c r="I128" s="477"/>
    </row>
    <row r="129" spans="2:9" ht="14">
      <c r="B129" s="390"/>
      <c r="C129" s="390"/>
      <c r="D129" s="390"/>
      <c r="E129" s="390"/>
      <c r="F129" s="390"/>
      <c r="G129" s="390"/>
      <c r="H129" s="390"/>
      <c r="I129" s="390"/>
    </row>
    <row r="130" spans="2:9" ht="15.5">
      <c r="B130" s="501" t="s">
        <v>489</v>
      </c>
      <c r="C130" s="501"/>
      <c r="D130" s="501"/>
      <c r="E130" s="501"/>
      <c r="F130" s="501"/>
      <c r="G130" s="501"/>
      <c r="H130" s="501"/>
      <c r="I130" s="501"/>
    </row>
    <row r="131" spans="2:9" ht="45.65" customHeight="1">
      <c r="B131" s="477" t="s">
        <v>490</v>
      </c>
      <c r="C131" s="477"/>
      <c r="D131" s="477"/>
      <c r="E131" s="477"/>
      <c r="F131" s="477"/>
      <c r="G131" s="477"/>
      <c r="H131" s="477"/>
      <c r="I131" s="477"/>
    </row>
    <row r="132" spans="2:9" ht="14">
      <c r="B132" s="392"/>
      <c r="C132" s="392"/>
      <c r="D132" s="392"/>
      <c r="E132" s="392"/>
      <c r="F132" s="392"/>
      <c r="G132" s="392"/>
      <c r="H132" s="392"/>
      <c r="I132" s="392"/>
    </row>
    <row r="133" spans="2:9" ht="16" thickBot="1">
      <c r="B133" s="476" t="s">
        <v>491</v>
      </c>
      <c r="C133" s="476"/>
      <c r="D133" s="476"/>
      <c r="E133" s="476"/>
      <c r="F133" s="476"/>
      <c r="G133" s="476"/>
      <c r="H133" s="476"/>
      <c r="I133" s="476"/>
    </row>
    <row r="134" spans="2:9" ht="49.25" customHeight="1" thickTop="1" thickBot="1">
      <c r="B134" s="473"/>
      <c r="C134" s="447"/>
      <c r="D134" s="447" t="s">
        <v>492</v>
      </c>
      <c r="E134" s="447"/>
      <c r="F134" s="447" t="s">
        <v>493</v>
      </c>
      <c r="G134" s="447"/>
      <c r="H134" s="438" t="s">
        <v>30</v>
      </c>
      <c r="I134" s="449"/>
    </row>
    <row r="135" spans="2:9">
      <c r="B135" s="441" t="s">
        <v>494</v>
      </c>
      <c r="C135" s="442"/>
      <c r="D135" s="490" t="s">
        <v>495</v>
      </c>
      <c r="E135" s="490"/>
      <c r="F135" s="490">
        <v>15260</v>
      </c>
      <c r="G135" s="490"/>
      <c r="H135" s="490">
        <v>15260</v>
      </c>
      <c r="I135" s="491"/>
    </row>
    <row r="136" spans="2:9">
      <c r="B136" s="443" t="s">
        <v>496</v>
      </c>
      <c r="C136" s="444"/>
      <c r="D136" s="458">
        <v>2702</v>
      </c>
      <c r="E136" s="458"/>
      <c r="F136" s="458">
        <v>2833</v>
      </c>
      <c r="G136" s="458"/>
      <c r="H136" s="458">
        <v>5535</v>
      </c>
      <c r="I136" s="459"/>
    </row>
    <row r="137" spans="2:9" ht="13" thickBot="1">
      <c r="B137" s="451" t="s">
        <v>497</v>
      </c>
      <c r="C137" s="446"/>
      <c r="D137" s="455" t="s">
        <v>463</v>
      </c>
      <c r="E137" s="455"/>
      <c r="F137" s="455" t="s">
        <v>463</v>
      </c>
      <c r="G137" s="455"/>
      <c r="H137" s="455" t="s">
        <v>463</v>
      </c>
      <c r="I137" s="463"/>
    </row>
    <row r="138" spans="2:9" ht="13" thickBot="1">
      <c r="B138" s="452" t="s">
        <v>498</v>
      </c>
      <c r="C138" s="453"/>
      <c r="D138" s="462">
        <v>2702</v>
      </c>
      <c r="E138" s="462"/>
      <c r="F138" s="462">
        <v>18093</v>
      </c>
      <c r="G138" s="462"/>
      <c r="H138" s="462">
        <v>20795</v>
      </c>
      <c r="I138" s="464"/>
    </row>
    <row r="139" spans="2:9" ht="33" customHeight="1" thickTop="1">
      <c r="B139" s="477" t="s">
        <v>499</v>
      </c>
      <c r="C139" s="477"/>
      <c r="D139" s="477"/>
      <c r="E139" s="477"/>
      <c r="F139" s="477"/>
      <c r="G139" s="477"/>
      <c r="H139" s="477"/>
      <c r="I139" s="477"/>
    </row>
    <row r="141" spans="2:9" ht="15.5">
      <c r="B141" s="501" t="s">
        <v>500</v>
      </c>
      <c r="C141" s="501"/>
      <c r="D141" s="501"/>
      <c r="E141" s="501"/>
      <c r="F141" s="501"/>
      <c r="G141" s="501"/>
      <c r="H141" s="501"/>
      <c r="I141" s="501"/>
    </row>
    <row r="142" spans="2:9" ht="15.65" customHeight="1" thickBot="1">
      <c r="B142" s="512" t="s">
        <v>501</v>
      </c>
      <c r="C142" s="512"/>
      <c r="D142" s="512"/>
      <c r="E142" s="512"/>
      <c r="F142" s="512"/>
      <c r="G142" s="512"/>
      <c r="H142" s="512"/>
      <c r="I142" s="512"/>
    </row>
    <row r="143" spans="2:9" ht="22.5" thickTop="1">
      <c r="B143" s="492"/>
      <c r="C143" s="495" t="s">
        <v>259</v>
      </c>
      <c r="D143" s="397" t="s">
        <v>502</v>
      </c>
      <c r="E143" s="495" t="s">
        <v>505</v>
      </c>
      <c r="F143" s="495" t="s">
        <v>270</v>
      </c>
      <c r="G143" s="495" t="s">
        <v>266</v>
      </c>
      <c r="H143" s="397" t="s">
        <v>506</v>
      </c>
      <c r="I143" s="514" t="s">
        <v>30</v>
      </c>
    </row>
    <row r="144" spans="2:9">
      <c r="B144" s="493"/>
      <c r="C144" s="496"/>
      <c r="D144" s="399" t="s">
        <v>503</v>
      </c>
      <c r="E144" s="496"/>
      <c r="F144" s="496"/>
      <c r="G144" s="496"/>
      <c r="H144" s="399" t="s">
        <v>507</v>
      </c>
      <c r="I144" s="515"/>
    </row>
    <row r="145" spans="2:13" ht="22.5" thickBot="1">
      <c r="B145" s="494"/>
      <c r="C145" s="497"/>
      <c r="D145" s="398" t="s">
        <v>504</v>
      </c>
      <c r="E145" s="497"/>
      <c r="F145" s="497"/>
      <c r="G145" s="497"/>
      <c r="H145" s="398" t="s">
        <v>508</v>
      </c>
      <c r="I145" s="516"/>
    </row>
    <row r="146" spans="2:13">
      <c r="B146" s="391" t="s">
        <v>509</v>
      </c>
      <c r="C146" s="400">
        <v>20102</v>
      </c>
      <c r="D146" s="400">
        <v>55504</v>
      </c>
      <c r="E146" s="400">
        <v>-161231</v>
      </c>
      <c r="F146" s="401" t="s">
        <v>510</v>
      </c>
      <c r="G146" s="400">
        <v>163399</v>
      </c>
      <c r="H146" s="401">
        <v>-143</v>
      </c>
      <c r="I146" s="402">
        <v>80651</v>
      </c>
    </row>
    <row r="147" spans="2:13">
      <c r="B147" s="391" t="s">
        <v>511</v>
      </c>
      <c r="C147" s="401" t="s">
        <v>463</v>
      </c>
      <c r="D147" s="400">
        <v>-55504</v>
      </c>
      <c r="E147" s="400">
        <v>55504</v>
      </c>
      <c r="F147" s="401" t="s">
        <v>463</v>
      </c>
      <c r="G147" s="401" t="s">
        <v>463</v>
      </c>
      <c r="H147" s="401" t="s">
        <v>463</v>
      </c>
      <c r="I147" s="403" t="s">
        <v>463</v>
      </c>
    </row>
    <row r="148" spans="2:13" ht="13" thickBot="1">
      <c r="B148" s="391" t="s">
        <v>512</v>
      </c>
      <c r="C148" s="401" t="s">
        <v>463</v>
      </c>
      <c r="D148" s="400">
        <v>37984</v>
      </c>
      <c r="E148" s="401" t="s">
        <v>463</v>
      </c>
      <c r="F148" s="401" t="s">
        <v>463</v>
      </c>
      <c r="G148" s="401" t="s">
        <v>463</v>
      </c>
      <c r="H148" s="401" t="s">
        <v>463</v>
      </c>
      <c r="I148" s="402">
        <v>37984</v>
      </c>
    </row>
    <row r="149" spans="2:13" ht="13" thickBot="1">
      <c r="B149" s="396" t="s">
        <v>498</v>
      </c>
      <c r="C149" s="382">
        <v>20102</v>
      </c>
      <c r="D149" s="382">
        <v>37984</v>
      </c>
      <c r="E149" s="382">
        <v>-105727</v>
      </c>
      <c r="F149" s="383" t="s">
        <v>510</v>
      </c>
      <c r="G149" s="382">
        <v>163399</v>
      </c>
      <c r="H149" s="383">
        <v>-143</v>
      </c>
      <c r="I149" s="404">
        <v>118635</v>
      </c>
    </row>
    <row r="150" spans="2:13" ht="45.65" customHeight="1" thickTop="1">
      <c r="B150" s="513" t="s">
        <v>513</v>
      </c>
      <c r="C150" s="513"/>
      <c r="D150" s="513"/>
      <c r="E150" s="513"/>
      <c r="F150" s="513"/>
      <c r="G150" s="513"/>
      <c r="H150" s="513"/>
      <c r="I150" s="513"/>
    </row>
    <row r="151" spans="2:13" ht="16" thickBot="1">
      <c r="B151" s="500" t="s">
        <v>514</v>
      </c>
      <c r="C151" s="500"/>
      <c r="D151" s="500"/>
      <c r="E151" s="500"/>
      <c r="F151" s="500"/>
      <c r="G151" s="500"/>
      <c r="H151" s="500"/>
      <c r="I151" s="500"/>
    </row>
    <row r="152" spans="2:13" ht="73.25" customHeight="1" thickTop="1" thickBot="1">
      <c r="B152" s="437"/>
      <c r="C152" s="438"/>
      <c r="D152" s="438" t="s">
        <v>515</v>
      </c>
      <c r="E152" s="438"/>
      <c r="F152" s="438" t="s">
        <v>516</v>
      </c>
      <c r="G152" s="438"/>
      <c r="H152" s="438" t="s">
        <v>30</v>
      </c>
      <c r="I152" s="449"/>
    </row>
    <row r="153" spans="2:13">
      <c r="B153" s="441" t="s">
        <v>494</v>
      </c>
      <c r="C153" s="442"/>
      <c r="D153" s="450">
        <v>1633</v>
      </c>
      <c r="E153" s="450"/>
      <c r="F153" s="490">
        <v>482</v>
      </c>
      <c r="G153" s="490"/>
      <c r="H153" s="450">
        <v>2115</v>
      </c>
      <c r="I153" s="457"/>
      <c r="M153" s="387"/>
    </row>
    <row r="154" spans="2:13">
      <c r="B154" s="443" t="s">
        <v>496</v>
      </c>
      <c r="C154" s="444"/>
      <c r="D154" s="458">
        <v>2111</v>
      </c>
      <c r="E154" s="458"/>
      <c r="F154" s="454">
        <v>982</v>
      </c>
      <c r="G154" s="454"/>
      <c r="H154" s="458">
        <v>3093</v>
      </c>
      <c r="I154" s="459"/>
    </row>
    <row r="155" spans="2:13" ht="13" thickBot="1">
      <c r="B155" s="451" t="s">
        <v>517</v>
      </c>
      <c r="C155" s="446"/>
      <c r="D155" s="460">
        <v>-1633</v>
      </c>
      <c r="E155" s="460"/>
      <c r="F155" s="455">
        <v>-482</v>
      </c>
      <c r="G155" s="455"/>
      <c r="H155" s="460">
        <v>-2115</v>
      </c>
      <c r="I155" s="461"/>
    </row>
    <row r="156" spans="2:13" ht="13" thickBot="1">
      <c r="B156" s="498" t="s">
        <v>498</v>
      </c>
      <c r="C156" s="499"/>
      <c r="D156" s="517">
        <v>2111</v>
      </c>
      <c r="E156" s="517"/>
      <c r="F156" s="456">
        <v>982</v>
      </c>
      <c r="G156" s="456"/>
      <c r="H156" s="517">
        <v>3093</v>
      </c>
      <c r="I156" s="518"/>
    </row>
    <row r="157" spans="2:13" ht="16" thickTop="1">
      <c r="B157" s="255"/>
    </row>
    <row r="158" spans="2:13" ht="15.5">
      <c r="B158" s="501" t="s">
        <v>518</v>
      </c>
      <c r="C158" s="501"/>
      <c r="D158" s="501"/>
      <c r="E158" s="501"/>
      <c r="F158" s="501"/>
      <c r="G158" s="501"/>
      <c r="H158" s="501"/>
      <c r="I158" s="501"/>
    </row>
    <row r="159" spans="2:13" ht="14">
      <c r="B159" s="477" t="s">
        <v>519</v>
      </c>
      <c r="C159" s="477"/>
      <c r="D159" s="477"/>
      <c r="E159" s="477"/>
      <c r="F159" s="477"/>
      <c r="G159" s="477"/>
      <c r="H159" s="477"/>
      <c r="I159" s="477"/>
    </row>
    <row r="160" spans="2:13" ht="30.65" customHeight="1">
      <c r="B160" s="477" t="s">
        <v>520</v>
      </c>
      <c r="C160" s="477"/>
      <c r="D160" s="477"/>
      <c r="E160" s="477"/>
      <c r="F160" s="477"/>
      <c r="G160" s="477"/>
      <c r="H160" s="477"/>
      <c r="I160" s="477"/>
    </row>
    <row r="161" spans="2:9" ht="44.4" customHeight="1">
      <c r="B161" s="505" t="s">
        <v>521</v>
      </c>
      <c r="C161" s="505"/>
      <c r="D161" s="505"/>
      <c r="E161" s="505"/>
      <c r="F161" s="505"/>
      <c r="G161" s="505"/>
      <c r="H161" s="505"/>
      <c r="I161" s="505"/>
    </row>
    <row r="162" spans="2:9" ht="15.5">
      <c r="B162" s="501" t="s">
        <v>522</v>
      </c>
      <c r="C162" s="501"/>
      <c r="D162" s="501"/>
      <c r="E162" s="501"/>
      <c r="F162" s="501"/>
      <c r="G162" s="501"/>
      <c r="H162" s="501"/>
      <c r="I162" s="501"/>
    </row>
    <row r="163" spans="2:9" ht="67.75" customHeight="1">
      <c r="B163" s="505" t="s">
        <v>523</v>
      </c>
      <c r="C163" s="505"/>
      <c r="D163" s="505"/>
      <c r="E163" s="505"/>
      <c r="F163" s="505"/>
      <c r="G163" s="505"/>
      <c r="H163" s="505"/>
      <c r="I163" s="505"/>
    </row>
    <row r="164" spans="2:9" ht="15.5">
      <c r="B164" s="501" t="s">
        <v>524</v>
      </c>
      <c r="C164" s="501"/>
      <c r="D164" s="501"/>
      <c r="E164" s="501"/>
      <c r="F164" s="501"/>
      <c r="G164" s="501"/>
      <c r="H164" s="501"/>
      <c r="I164" s="501"/>
    </row>
    <row r="165" spans="2:9" ht="54.65" customHeight="1">
      <c r="B165" s="505" t="s">
        <v>525</v>
      </c>
      <c r="C165" s="505"/>
      <c r="D165" s="505"/>
      <c r="E165" s="505"/>
      <c r="F165" s="505"/>
      <c r="G165" s="505"/>
      <c r="H165" s="505"/>
      <c r="I165" s="505"/>
    </row>
    <row r="166" spans="2:9" ht="15.5">
      <c r="B166" s="501" t="s">
        <v>526</v>
      </c>
      <c r="C166" s="501"/>
      <c r="D166" s="501"/>
      <c r="E166" s="501"/>
      <c r="F166" s="501"/>
      <c r="G166" s="501"/>
      <c r="H166" s="501"/>
      <c r="I166" s="501"/>
    </row>
    <row r="167" spans="2:9" ht="14">
      <c r="B167" s="477" t="s">
        <v>527</v>
      </c>
      <c r="C167" s="477"/>
      <c r="D167" s="477"/>
      <c r="E167" s="477"/>
      <c r="F167" s="477"/>
      <c r="G167" s="477"/>
      <c r="H167" s="477"/>
      <c r="I167" s="477"/>
    </row>
    <row r="168" spans="2:9" ht="44.4" customHeight="1">
      <c r="B168" s="505" t="s">
        <v>528</v>
      </c>
      <c r="C168" s="505"/>
      <c r="D168" s="505"/>
      <c r="E168" s="505"/>
      <c r="F168" s="505"/>
      <c r="G168" s="505"/>
      <c r="H168" s="505"/>
      <c r="I168" s="505"/>
    </row>
    <row r="169" spans="2:9" ht="14.5" thickBot="1">
      <c r="B169" s="477" t="s">
        <v>529</v>
      </c>
      <c r="C169" s="477"/>
      <c r="D169" s="477"/>
      <c r="E169" s="477"/>
      <c r="F169" s="477"/>
      <c r="G169" s="477"/>
      <c r="H169" s="477"/>
      <c r="I169" s="477"/>
    </row>
    <row r="170" spans="2:9" ht="13" thickTop="1">
      <c r="B170" s="437"/>
      <c r="C170" s="438"/>
      <c r="D170" s="438" t="s">
        <v>530</v>
      </c>
      <c r="E170" s="438"/>
      <c r="F170" s="438" t="s">
        <v>531</v>
      </c>
      <c r="G170" s="438"/>
      <c r="H170" s="438" t="s">
        <v>532</v>
      </c>
      <c r="I170" s="449"/>
    </row>
    <row r="171" spans="2:9" ht="13" thickBot="1">
      <c r="B171" s="439"/>
      <c r="C171" s="440"/>
      <c r="D171" s="384">
        <v>2020</v>
      </c>
      <c r="E171" s="384">
        <v>2019</v>
      </c>
      <c r="F171" s="384">
        <v>2020</v>
      </c>
      <c r="G171" s="384">
        <v>2019</v>
      </c>
      <c r="H171" s="384">
        <v>2020</v>
      </c>
      <c r="I171" s="405">
        <v>2019</v>
      </c>
    </row>
    <row r="172" spans="2:9">
      <c r="B172" s="441" t="s">
        <v>199</v>
      </c>
      <c r="C172" s="442"/>
      <c r="D172" s="401">
        <v>37</v>
      </c>
      <c r="E172" s="401" t="s">
        <v>463</v>
      </c>
      <c r="F172" s="401" t="s">
        <v>463</v>
      </c>
      <c r="G172" s="401">
        <v>-62</v>
      </c>
      <c r="H172" s="401">
        <v>37</v>
      </c>
      <c r="I172" s="403">
        <v>-62</v>
      </c>
    </row>
    <row r="173" spans="2:9">
      <c r="B173" s="443" t="s">
        <v>217</v>
      </c>
      <c r="C173" s="444"/>
      <c r="D173" s="400">
        <v>3270</v>
      </c>
      <c r="E173" s="400">
        <v>2899</v>
      </c>
      <c r="F173" s="401" t="s">
        <v>463</v>
      </c>
      <c r="G173" s="401" t="s">
        <v>463</v>
      </c>
      <c r="H173" s="400">
        <v>3270</v>
      </c>
      <c r="I173" s="402">
        <v>2899</v>
      </c>
    </row>
    <row r="174" spans="2:9">
      <c r="B174" s="443" t="s">
        <v>283</v>
      </c>
      <c r="C174" s="444"/>
      <c r="D174" s="401">
        <v>588</v>
      </c>
      <c r="E174" s="401">
        <v>402</v>
      </c>
      <c r="F174" s="401" t="s">
        <v>463</v>
      </c>
      <c r="G174" s="401" t="s">
        <v>463</v>
      </c>
      <c r="H174" s="401">
        <v>588</v>
      </c>
      <c r="I174" s="403">
        <v>402</v>
      </c>
    </row>
    <row r="175" spans="2:9" ht="13" thickBot="1">
      <c r="B175" s="451" t="s">
        <v>533</v>
      </c>
      <c r="C175" s="446"/>
      <c r="D175" s="400">
        <v>9282</v>
      </c>
      <c r="E175" s="400">
        <v>18292</v>
      </c>
      <c r="F175" s="401" t="s">
        <v>463</v>
      </c>
      <c r="G175" s="401" t="s">
        <v>463</v>
      </c>
      <c r="H175" s="400">
        <v>9282</v>
      </c>
      <c r="I175" s="402">
        <v>18292</v>
      </c>
    </row>
    <row r="176" spans="2:9" ht="15.65" customHeight="1" thickBot="1">
      <c r="B176" s="452" t="s">
        <v>534</v>
      </c>
      <c r="C176" s="453"/>
      <c r="D176" s="382">
        <v>13177</v>
      </c>
      <c r="E176" s="382">
        <v>21593</v>
      </c>
      <c r="F176" s="383" t="s">
        <v>463</v>
      </c>
      <c r="G176" s="383">
        <v>-62</v>
      </c>
      <c r="H176" s="382">
        <v>13177</v>
      </c>
      <c r="I176" s="404">
        <v>21531</v>
      </c>
    </row>
    <row r="177" spans="2:15" ht="14.5" thickTop="1">
      <c r="B177" s="392"/>
      <c r="C177" s="387"/>
    </row>
    <row r="178" spans="2:15" ht="33.65" customHeight="1">
      <c r="B178" s="477" t="s">
        <v>535</v>
      </c>
      <c r="C178" s="477"/>
      <c r="D178" s="477"/>
      <c r="E178" s="477"/>
      <c r="F178" s="477"/>
      <c r="G178" s="477"/>
      <c r="H178" s="477"/>
      <c r="I178" s="477"/>
    </row>
    <row r="179" spans="2:15">
      <c r="B179" s="387"/>
      <c r="C179" s="387"/>
      <c r="D179" s="387"/>
      <c r="E179" s="387"/>
      <c r="F179" s="387"/>
      <c r="G179" s="387"/>
      <c r="H179" s="387"/>
      <c r="I179" s="387"/>
    </row>
    <row r="180" spans="2:15" ht="15.5">
      <c r="B180" s="476" t="s">
        <v>536</v>
      </c>
      <c r="C180" s="476"/>
      <c r="D180" s="476"/>
      <c r="E180" s="476"/>
      <c r="F180" s="476"/>
      <c r="G180" s="476"/>
      <c r="H180" s="476"/>
      <c r="I180" s="476"/>
    </row>
    <row r="181" spans="2:15" ht="21" customHeight="1">
      <c r="B181" s="475" t="s">
        <v>537</v>
      </c>
      <c r="C181" s="475"/>
      <c r="D181" s="475"/>
      <c r="E181" s="475"/>
      <c r="F181" s="475"/>
      <c r="G181" s="475"/>
      <c r="H181" s="475"/>
      <c r="I181" s="475"/>
    </row>
    <row r="182" spans="2:15" ht="14.5" thickBot="1">
      <c r="B182" s="250"/>
    </row>
    <row r="183" spans="2:15" ht="13.5" thickTop="1" thickBot="1">
      <c r="B183" s="438"/>
      <c r="C183" s="438"/>
      <c r="D183" s="438"/>
      <c r="E183" s="447" t="s">
        <v>538</v>
      </c>
      <c r="F183" s="447"/>
      <c r="G183" s="447" t="s">
        <v>539</v>
      </c>
      <c r="H183" s="447"/>
    </row>
    <row r="184" spans="2:15" ht="13" thickBot="1">
      <c r="B184" s="440"/>
      <c r="C184" s="440"/>
      <c r="D184" s="440"/>
      <c r="E184" s="384">
        <v>2020</v>
      </c>
      <c r="F184" s="384">
        <v>2019</v>
      </c>
      <c r="G184" s="384">
        <v>2020</v>
      </c>
      <c r="H184" s="384">
        <v>2019</v>
      </c>
    </row>
    <row r="185" spans="2:15" ht="15.65" customHeight="1">
      <c r="B185" s="442" t="s">
        <v>540</v>
      </c>
      <c r="C185" s="442"/>
      <c r="D185" s="442"/>
      <c r="E185" s="380" t="s">
        <v>463</v>
      </c>
      <c r="F185" s="380" t="s">
        <v>463</v>
      </c>
      <c r="G185" s="380">
        <v>15</v>
      </c>
      <c r="H185" s="380">
        <v>358</v>
      </c>
    </row>
    <row r="186" spans="2:15" ht="24" customHeight="1">
      <c r="B186" s="436" t="s">
        <v>541</v>
      </c>
      <c r="C186" s="436"/>
      <c r="D186" s="436"/>
      <c r="E186" s="380">
        <v>13</v>
      </c>
      <c r="F186" s="380">
        <v>58</v>
      </c>
      <c r="G186" s="380">
        <v>409</v>
      </c>
      <c r="H186" s="380">
        <v>481</v>
      </c>
    </row>
    <row r="187" spans="2:15" ht="15" customHeight="1">
      <c r="B187" s="436" t="s">
        <v>542</v>
      </c>
      <c r="C187" s="436"/>
      <c r="D187" s="436"/>
      <c r="E187" s="448">
        <v>16</v>
      </c>
      <c r="F187" s="448">
        <v>279</v>
      </c>
      <c r="G187" s="448" t="s">
        <v>463</v>
      </c>
      <c r="H187" s="448">
        <v>78</v>
      </c>
    </row>
    <row r="188" spans="2:15" ht="16.25" customHeight="1">
      <c r="B188" s="436" t="s">
        <v>543</v>
      </c>
      <c r="C188" s="436"/>
      <c r="D188" s="436"/>
      <c r="E188" s="448"/>
      <c r="F188" s="448"/>
      <c r="G188" s="448"/>
      <c r="H188" s="448"/>
    </row>
    <row r="189" spans="2:15" ht="35.4" customHeight="1">
      <c r="B189" s="436" t="s">
        <v>544</v>
      </c>
      <c r="C189" s="436"/>
      <c r="D189" s="436"/>
      <c r="E189" s="380">
        <v>10</v>
      </c>
      <c r="F189" s="380">
        <v>69</v>
      </c>
      <c r="G189" s="380" t="s">
        <v>463</v>
      </c>
      <c r="H189" s="380" t="s">
        <v>463</v>
      </c>
    </row>
    <row r="190" spans="2:15" ht="27" customHeight="1">
      <c r="B190" s="436" t="s">
        <v>545</v>
      </c>
      <c r="C190" s="436"/>
      <c r="D190" s="436"/>
      <c r="E190" s="380">
        <v>4</v>
      </c>
      <c r="F190" s="380">
        <v>59</v>
      </c>
      <c r="G190" s="380" t="s">
        <v>463</v>
      </c>
      <c r="H190" s="380" t="s">
        <v>463</v>
      </c>
    </row>
    <row r="191" spans="2:15" ht="16.25" customHeight="1">
      <c r="B191" s="436" t="s">
        <v>546</v>
      </c>
      <c r="C191" s="436"/>
      <c r="D191" s="436"/>
      <c r="E191" s="380" t="s">
        <v>463</v>
      </c>
      <c r="F191" s="380" t="s">
        <v>463</v>
      </c>
      <c r="G191" s="380">
        <v>318</v>
      </c>
      <c r="H191" s="380">
        <v>274</v>
      </c>
    </row>
    <row r="192" spans="2:15" ht="31.25" customHeight="1">
      <c r="B192" s="436" t="s">
        <v>547</v>
      </c>
      <c r="C192" s="436"/>
      <c r="D192" s="436"/>
      <c r="E192" s="380" t="s">
        <v>463</v>
      </c>
      <c r="F192" s="380" t="s">
        <v>463</v>
      </c>
      <c r="G192" s="381">
        <v>3386</v>
      </c>
      <c r="H192" s="381">
        <v>1380</v>
      </c>
      <c r="M192" s="445"/>
      <c r="N192" s="445"/>
      <c r="O192" s="445"/>
    </row>
    <row r="193" spans="2:9" ht="16.25" customHeight="1" thickBot="1">
      <c r="B193" s="446" t="s">
        <v>548</v>
      </c>
      <c r="C193" s="446"/>
      <c r="D193" s="446"/>
      <c r="E193" s="380" t="s">
        <v>463</v>
      </c>
      <c r="F193" s="380" t="s">
        <v>463</v>
      </c>
      <c r="G193" s="380">
        <v>822</v>
      </c>
      <c r="H193" s="380" t="s">
        <v>463</v>
      </c>
    </row>
    <row r="194" spans="2:9" ht="13" thickBot="1">
      <c r="B194" s="433" t="s">
        <v>30</v>
      </c>
      <c r="C194" s="433"/>
      <c r="D194" s="433"/>
      <c r="E194" s="383">
        <v>43</v>
      </c>
      <c r="F194" s="383">
        <v>465</v>
      </c>
      <c r="G194" s="382">
        <v>4950</v>
      </c>
      <c r="H194" s="382">
        <v>2571</v>
      </c>
    </row>
    <row r="195" spans="2:9" ht="14.5" thickTop="1">
      <c r="B195" s="250"/>
    </row>
    <row r="196" spans="2:9" ht="43.75" customHeight="1">
      <c r="B196" s="477" t="s">
        <v>549</v>
      </c>
      <c r="C196" s="477"/>
      <c r="D196" s="477"/>
      <c r="E196" s="477"/>
      <c r="F196" s="477"/>
      <c r="G196" s="477"/>
      <c r="H196" s="477"/>
      <c r="I196" s="477"/>
    </row>
    <row r="197" spans="2:9" ht="47.4" customHeight="1">
      <c r="B197" s="477" t="s">
        <v>550</v>
      </c>
      <c r="C197" s="477"/>
      <c r="D197" s="477"/>
      <c r="E197" s="477"/>
      <c r="F197" s="477"/>
      <c r="G197" s="477"/>
      <c r="H197" s="477"/>
      <c r="I197" s="477"/>
    </row>
    <row r="198" spans="2:9" ht="51" customHeight="1">
      <c r="B198" s="477" t="s">
        <v>551</v>
      </c>
      <c r="C198" s="477"/>
      <c r="D198" s="477"/>
      <c r="E198" s="477"/>
      <c r="F198" s="477"/>
      <c r="G198" s="477"/>
      <c r="H198" s="477"/>
      <c r="I198" s="477"/>
    </row>
    <row r="199" spans="2:9" ht="51" customHeight="1">
      <c r="B199" s="477" t="s">
        <v>552</v>
      </c>
      <c r="C199" s="477"/>
      <c r="D199" s="477"/>
      <c r="E199" s="477"/>
      <c r="F199" s="477"/>
      <c r="G199" s="477"/>
      <c r="H199" s="477"/>
      <c r="I199" s="477"/>
    </row>
    <row r="200" spans="2:9" ht="56.4" customHeight="1">
      <c r="B200" s="505" t="s">
        <v>553</v>
      </c>
      <c r="C200" s="505"/>
      <c r="D200" s="505"/>
      <c r="E200" s="505"/>
      <c r="F200" s="505"/>
      <c r="G200" s="505"/>
      <c r="H200" s="505"/>
      <c r="I200" s="505"/>
    </row>
    <row r="201" spans="2:9" ht="15.5">
      <c r="B201" s="501" t="s">
        <v>554</v>
      </c>
      <c r="C201" s="501"/>
      <c r="D201" s="501"/>
      <c r="E201" s="501"/>
      <c r="F201" s="501"/>
      <c r="G201" s="501"/>
      <c r="H201" s="501"/>
      <c r="I201" s="501"/>
    </row>
    <row r="202" spans="2:9" ht="37.75" customHeight="1">
      <c r="B202" s="505" t="s">
        <v>555</v>
      </c>
      <c r="C202" s="505"/>
      <c r="D202" s="505"/>
      <c r="E202" s="505"/>
      <c r="F202" s="505"/>
      <c r="G202" s="505"/>
      <c r="H202" s="505"/>
      <c r="I202" s="505"/>
    </row>
    <row r="203" spans="2:9" ht="15.5">
      <c r="B203" s="501" t="s">
        <v>556</v>
      </c>
      <c r="C203" s="501"/>
      <c r="D203" s="501"/>
      <c r="E203" s="501"/>
      <c r="F203" s="501"/>
      <c r="G203" s="501"/>
      <c r="H203" s="501"/>
      <c r="I203" s="501"/>
    </row>
    <row r="204" spans="2:9" ht="65.400000000000006" customHeight="1">
      <c r="B204" s="477" t="s">
        <v>557</v>
      </c>
      <c r="C204" s="477"/>
      <c r="D204" s="477"/>
      <c r="E204" s="477"/>
      <c r="F204" s="477"/>
      <c r="G204" s="477"/>
      <c r="H204" s="477"/>
      <c r="I204" s="477"/>
    </row>
    <row r="205" spans="2:9" ht="42.65" customHeight="1">
      <c r="B205" s="477" t="s">
        <v>558</v>
      </c>
      <c r="C205" s="477"/>
      <c r="D205" s="477"/>
      <c r="E205" s="477"/>
      <c r="F205" s="477"/>
      <c r="G205" s="477"/>
      <c r="H205" s="477"/>
      <c r="I205" s="477"/>
    </row>
    <row r="206" spans="2:9" ht="14">
      <c r="B206" s="250"/>
    </row>
    <row r="207" spans="2:9" ht="14">
      <c r="B207" s="250"/>
    </row>
    <row r="208" spans="2:9" ht="14">
      <c r="B208" s="434" t="s">
        <v>559</v>
      </c>
      <c r="C208" s="434"/>
      <c r="D208" s="434"/>
      <c r="E208" s="434"/>
      <c r="F208" s="434"/>
      <c r="G208" s="434"/>
      <c r="H208" s="434"/>
      <c r="I208" s="434"/>
    </row>
    <row r="209" spans="2:2" ht="14">
      <c r="B209" s="250"/>
    </row>
  </sheetData>
  <mergeCells count="241">
    <mergeCell ref="B205:I205"/>
    <mergeCell ref="B208:I208"/>
    <mergeCell ref="B197:I197"/>
    <mergeCell ref="B198:I198"/>
    <mergeCell ref="B199:I199"/>
    <mergeCell ref="B200:I200"/>
    <mergeCell ref="B201:I201"/>
    <mergeCell ref="B202:I202"/>
    <mergeCell ref="B180:I180"/>
    <mergeCell ref="B181:I181"/>
    <mergeCell ref="B196:I196"/>
    <mergeCell ref="D170:E170"/>
    <mergeCell ref="F170:G170"/>
    <mergeCell ref="H170:I170"/>
    <mergeCell ref="E183:F183"/>
    <mergeCell ref="B203:I203"/>
    <mergeCell ref="B204:I204"/>
    <mergeCell ref="B162:I162"/>
    <mergeCell ref="B163:I163"/>
    <mergeCell ref="B164:I164"/>
    <mergeCell ref="B165:I165"/>
    <mergeCell ref="B166:I166"/>
    <mergeCell ref="B167:I167"/>
    <mergeCell ref="B168:I168"/>
    <mergeCell ref="B169:I169"/>
    <mergeCell ref="B178:I178"/>
    <mergeCell ref="H135:I135"/>
    <mergeCell ref="D136:E136"/>
    <mergeCell ref="B160:I160"/>
    <mergeCell ref="B161:I161"/>
    <mergeCell ref="D154:E154"/>
    <mergeCell ref="D155:E155"/>
    <mergeCell ref="D156:E156"/>
    <mergeCell ref="F153:G153"/>
    <mergeCell ref="H156:I156"/>
    <mergeCell ref="B159:I159"/>
    <mergeCell ref="B69:I69"/>
    <mergeCell ref="B70:I70"/>
    <mergeCell ref="B71:I71"/>
    <mergeCell ref="B72:I72"/>
    <mergeCell ref="B73:I73"/>
    <mergeCell ref="B74:I74"/>
    <mergeCell ref="B75:I75"/>
    <mergeCell ref="B76:I76"/>
    <mergeCell ref="B115:I115"/>
    <mergeCell ref="B77:I77"/>
    <mergeCell ref="B78:I78"/>
    <mergeCell ref="B80:I80"/>
    <mergeCell ref="B81:I81"/>
    <mergeCell ref="B99:I99"/>
    <mergeCell ref="B106:C106"/>
    <mergeCell ref="B108:C108"/>
    <mergeCell ref="B109:C109"/>
    <mergeCell ref="B110:C110"/>
    <mergeCell ref="B39:I39"/>
    <mergeCell ref="B40:I40"/>
    <mergeCell ref="B41:I41"/>
    <mergeCell ref="B42:I42"/>
    <mergeCell ref="B43:I43"/>
    <mergeCell ref="B44:I44"/>
    <mergeCell ref="B53:I53"/>
    <mergeCell ref="B45:C45"/>
    <mergeCell ref="B46:C46"/>
    <mergeCell ref="B47:C47"/>
    <mergeCell ref="B48:C48"/>
    <mergeCell ref="B29:D29"/>
    <mergeCell ref="E29:I29"/>
    <mergeCell ref="B30:D30"/>
    <mergeCell ref="B31:D31"/>
    <mergeCell ref="B32:I32"/>
    <mergeCell ref="B34:I34"/>
    <mergeCell ref="B35:I35"/>
    <mergeCell ref="B36:I36"/>
    <mergeCell ref="B38:I38"/>
    <mergeCell ref="B19:I19"/>
    <mergeCell ref="B20:I20"/>
    <mergeCell ref="B21:I21"/>
    <mergeCell ref="B22:I22"/>
    <mergeCell ref="B23:I23"/>
    <mergeCell ref="B24:I24"/>
    <mergeCell ref="B25:I25"/>
    <mergeCell ref="B26:I26"/>
    <mergeCell ref="B28:I28"/>
    <mergeCell ref="B143:B145"/>
    <mergeCell ref="C143:C145"/>
    <mergeCell ref="E143:E145"/>
    <mergeCell ref="F143:F145"/>
    <mergeCell ref="B156:C156"/>
    <mergeCell ref="B151:I151"/>
    <mergeCell ref="B158:I158"/>
    <mergeCell ref="B1:I1"/>
    <mergeCell ref="B3:I3"/>
    <mergeCell ref="B4:I4"/>
    <mergeCell ref="B5:I5"/>
    <mergeCell ref="B6:I6"/>
    <mergeCell ref="B7:I7"/>
    <mergeCell ref="B8:I8"/>
    <mergeCell ref="B9:I9"/>
    <mergeCell ref="B10:I10"/>
    <mergeCell ref="B11:I11"/>
    <mergeCell ref="B12:I12"/>
    <mergeCell ref="B13:I13"/>
    <mergeCell ref="B14:I14"/>
    <mergeCell ref="B15:I15"/>
    <mergeCell ref="B16:I16"/>
    <mergeCell ref="B17:I17"/>
    <mergeCell ref="B18:I18"/>
    <mergeCell ref="D45:E45"/>
    <mergeCell ref="F45:G45"/>
    <mergeCell ref="D46:E46"/>
    <mergeCell ref="F46:G46"/>
    <mergeCell ref="D47:E47"/>
    <mergeCell ref="F47:G47"/>
    <mergeCell ref="D48:E48"/>
    <mergeCell ref="F187:F188"/>
    <mergeCell ref="G187:G188"/>
    <mergeCell ref="B54:I54"/>
    <mergeCell ref="B55:I55"/>
    <mergeCell ref="B56:I56"/>
    <mergeCell ref="B57:I57"/>
    <mergeCell ref="B58:I58"/>
    <mergeCell ref="B59:I59"/>
    <mergeCell ref="B60:I60"/>
    <mergeCell ref="B61:I61"/>
    <mergeCell ref="B62:I62"/>
    <mergeCell ref="B63:I63"/>
    <mergeCell ref="B64:I64"/>
    <mergeCell ref="B65:I65"/>
    <mergeCell ref="B66:I66"/>
    <mergeCell ref="B67:I67"/>
    <mergeCell ref="B68:I68"/>
    <mergeCell ref="D49:E49"/>
    <mergeCell ref="D50:E50"/>
    <mergeCell ref="D51:E51"/>
    <mergeCell ref="F48:G48"/>
    <mergeCell ref="F49:G49"/>
    <mergeCell ref="F50:G50"/>
    <mergeCell ref="F51:G51"/>
    <mergeCell ref="B49:C49"/>
    <mergeCell ref="B50:C50"/>
    <mergeCell ref="B51:C51"/>
    <mergeCell ref="B89:C89"/>
    <mergeCell ref="B91:C91"/>
    <mergeCell ref="B92:C92"/>
    <mergeCell ref="B93:C93"/>
    <mergeCell ref="B94:C94"/>
    <mergeCell ref="B90:C90"/>
    <mergeCell ref="B83:C83"/>
    <mergeCell ref="B84:C84"/>
    <mergeCell ref="B85:C85"/>
    <mergeCell ref="B86:C86"/>
    <mergeCell ref="B87:C87"/>
    <mergeCell ref="B88:C88"/>
    <mergeCell ref="B95:C95"/>
    <mergeCell ref="B96:C96"/>
    <mergeCell ref="B97:C97"/>
    <mergeCell ref="B100:C100"/>
    <mergeCell ref="B101:C101"/>
    <mergeCell ref="B107:C107"/>
    <mergeCell ref="B102:C102"/>
    <mergeCell ref="B103:C103"/>
    <mergeCell ref="B104:C104"/>
    <mergeCell ref="B105:C105"/>
    <mergeCell ref="B111:C111"/>
    <mergeCell ref="B112:C112"/>
    <mergeCell ref="B113:C113"/>
    <mergeCell ref="B114:C114"/>
    <mergeCell ref="B134:C134"/>
    <mergeCell ref="B135:C135"/>
    <mergeCell ref="B116:I116"/>
    <mergeCell ref="B117:I117"/>
    <mergeCell ref="B119:I119"/>
    <mergeCell ref="B120:I120"/>
    <mergeCell ref="B121:I121"/>
    <mergeCell ref="B123:I123"/>
    <mergeCell ref="B124:I124"/>
    <mergeCell ref="B125:I125"/>
    <mergeCell ref="B127:I127"/>
    <mergeCell ref="B128:I128"/>
    <mergeCell ref="B130:I130"/>
    <mergeCell ref="B131:I131"/>
    <mergeCell ref="B133:I133"/>
    <mergeCell ref="D135:E135"/>
    <mergeCell ref="F135:G135"/>
    <mergeCell ref="D134:E134"/>
    <mergeCell ref="F134:G134"/>
    <mergeCell ref="H134:I134"/>
    <mergeCell ref="D152:E152"/>
    <mergeCell ref="F152:G152"/>
    <mergeCell ref="D137:E137"/>
    <mergeCell ref="D138:E138"/>
    <mergeCell ref="F136:G136"/>
    <mergeCell ref="F137:G137"/>
    <mergeCell ref="F138:G138"/>
    <mergeCell ref="H136:I136"/>
    <mergeCell ref="H137:I137"/>
    <mergeCell ref="H138:I138"/>
    <mergeCell ref="B139:I139"/>
    <mergeCell ref="B141:I141"/>
    <mergeCell ref="B136:C136"/>
    <mergeCell ref="B137:C137"/>
    <mergeCell ref="B142:I142"/>
    <mergeCell ref="B138:C138"/>
    <mergeCell ref="B150:I150"/>
    <mergeCell ref="G143:G145"/>
    <mergeCell ref="I143:I145"/>
    <mergeCell ref="M192:O192"/>
    <mergeCell ref="B193:D193"/>
    <mergeCell ref="B183:D184"/>
    <mergeCell ref="B185:D185"/>
    <mergeCell ref="B186:D186"/>
    <mergeCell ref="B187:D187"/>
    <mergeCell ref="B188:D188"/>
    <mergeCell ref="B189:D189"/>
    <mergeCell ref="G183:H183"/>
    <mergeCell ref="E187:E188"/>
    <mergeCell ref="H187:H188"/>
    <mergeCell ref="B194:D194"/>
    <mergeCell ref="E30:I30"/>
    <mergeCell ref="E31:I31"/>
    <mergeCell ref="B190:D190"/>
    <mergeCell ref="B191:D191"/>
    <mergeCell ref="B192:D192"/>
    <mergeCell ref="B170:C171"/>
    <mergeCell ref="B172:C172"/>
    <mergeCell ref="B173:C173"/>
    <mergeCell ref="B174:C174"/>
    <mergeCell ref="H152:I152"/>
    <mergeCell ref="D153:E153"/>
    <mergeCell ref="B175:C175"/>
    <mergeCell ref="B176:C176"/>
    <mergeCell ref="F154:G154"/>
    <mergeCell ref="F155:G155"/>
    <mergeCell ref="F156:G156"/>
    <mergeCell ref="H153:I153"/>
    <mergeCell ref="H154:I154"/>
    <mergeCell ref="H155:I155"/>
    <mergeCell ref="B152:C152"/>
    <mergeCell ref="B153:C153"/>
    <mergeCell ref="B154:C154"/>
    <mergeCell ref="B155:C155"/>
  </mergeCells>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I32"/>
  <sheetViews>
    <sheetView zoomScaleNormal="100" workbookViewId="0"/>
  </sheetViews>
  <sheetFormatPr defaultColWidth="9.08984375" defaultRowHeight="12.5"/>
  <cols>
    <col min="1" max="1" width="26.36328125" style="2" customWidth="1"/>
    <col min="2" max="2" width="21.90625" style="2" customWidth="1"/>
    <col min="3" max="3" width="22.08984375" style="2" customWidth="1"/>
    <col min="4" max="4" width="21.6328125" style="2" customWidth="1"/>
    <col min="5" max="5" width="19" style="2" customWidth="1"/>
    <col min="6" max="16384" width="9.08984375" style="2"/>
  </cols>
  <sheetData>
    <row r="1" spans="1:5" ht="17.5">
      <c r="A1" s="159" t="s">
        <v>0</v>
      </c>
    </row>
    <row r="3" spans="1:5" ht="18">
      <c r="A3" s="1" t="s">
        <v>1</v>
      </c>
    </row>
    <row r="4" spans="1:5" customFormat="1" ht="13.5" thickBot="1">
      <c r="E4" s="116" t="s">
        <v>14</v>
      </c>
    </row>
    <row r="5" spans="1:5" s="8" customFormat="1" ht="38.25" customHeight="1">
      <c r="A5" s="4" t="s">
        <v>2</v>
      </c>
      <c r="B5" s="5" t="s">
        <v>3</v>
      </c>
      <c r="C5" s="5" t="s">
        <v>4</v>
      </c>
      <c r="D5" s="6" t="s">
        <v>5</v>
      </c>
      <c r="E5" s="7" t="s">
        <v>6</v>
      </c>
    </row>
    <row r="6" spans="1:5" ht="16.5" customHeight="1" thickBot="1">
      <c r="A6" s="243">
        <v>1</v>
      </c>
      <c r="B6" s="244">
        <v>2</v>
      </c>
      <c r="C6" s="244">
        <v>3</v>
      </c>
      <c r="D6" s="245">
        <v>4</v>
      </c>
      <c r="E6" s="246">
        <v>5</v>
      </c>
    </row>
    <row r="7" spans="1:5" ht="16.5" customHeight="1" thickBot="1">
      <c r="A7" s="9"/>
      <c r="B7" s="411">
        <v>46338</v>
      </c>
      <c r="C7" s="411"/>
      <c r="D7" s="412">
        <v>8354</v>
      </c>
      <c r="E7" s="413">
        <v>37984</v>
      </c>
    </row>
    <row r="8" spans="1:5" ht="18.75" customHeight="1" thickBot="1">
      <c r="A8" s="11" t="s">
        <v>7</v>
      </c>
      <c r="B8" s="247">
        <f>SUM(B7:B7)</f>
        <v>46338</v>
      </c>
      <c r="C8" s="247">
        <f>SUM(C7:C7)</f>
        <v>0</v>
      </c>
      <c r="D8" s="247">
        <f>SUM(D7:D7)</f>
        <v>8354</v>
      </c>
      <c r="E8" s="206">
        <f>SUM(E7:E7)</f>
        <v>37984</v>
      </c>
    </row>
    <row r="9" spans="1:5" customFormat="1"/>
    <row r="10" spans="1:5">
      <c r="A10" s="2" t="s">
        <v>8</v>
      </c>
    </row>
    <row r="11" spans="1:5">
      <c r="A11" s="2" t="s">
        <v>9</v>
      </c>
      <c r="C11" s="12"/>
      <c r="D11" s="12"/>
      <c r="E11" s="12"/>
    </row>
    <row r="12" spans="1:5">
      <c r="A12" s="2" t="s">
        <v>114</v>
      </c>
    </row>
    <row r="13" spans="1:5" ht="13.5" customHeight="1">
      <c r="A13" s="13"/>
      <c r="B13"/>
      <c r="C13"/>
      <c r="D13"/>
      <c r="E13"/>
    </row>
    <row r="14" spans="1:5" ht="14.25" customHeight="1">
      <c r="A14" s="13"/>
      <c r="B14"/>
      <c r="C14"/>
      <c r="D14"/>
      <c r="E14"/>
    </row>
    <row r="15" spans="1:5" ht="13">
      <c r="A15" s="13"/>
      <c r="B15" s="12"/>
      <c r="C15" s="12"/>
      <c r="D15" s="12"/>
      <c r="E15" s="12"/>
    </row>
    <row r="16" spans="1:5" ht="13">
      <c r="A16" s="13"/>
      <c r="B16" s="12"/>
      <c r="C16" s="12"/>
      <c r="D16" s="12"/>
      <c r="E16" s="12"/>
    </row>
    <row r="17" spans="1:9" ht="17.5">
      <c r="A17" s="159" t="s">
        <v>124</v>
      </c>
    </row>
    <row r="18" spans="1:9" ht="13">
      <c r="B18" s="3"/>
    </row>
    <row r="19" spans="1:9" ht="18">
      <c r="A19" s="1" t="s">
        <v>10</v>
      </c>
      <c r="B19" s="3"/>
    </row>
    <row r="20" spans="1:9" ht="13">
      <c r="A20" s="3"/>
      <c r="B20" s="3"/>
    </row>
    <row r="21" spans="1:9" ht="13.5" thickBot="1">
      <c r="A21"/>
      <c r="B21" s="116" t="s">
        <v>122</v>
      </c>
      <c r="C21" s="14"/>
      <c r="D21" s="14"/>
      <c r="E21" s="14"/>
      <c r="F21" s="15"/>
      <c r="G21" s="15"/>
      <c r="H21" s="15"/>
      <c r="I21" s="15"/>
    </row>
    <row r="22" spans="1:9" ht="13" thickBot="1">
      <c r="A22" s="141" t="s">
        <v>11</v>
      </c>
      <c r="B22" s="226" t="s">
        <v>138</v>
      </c>
      <c r="C22" s="16"/>
      <c r="D22" s="17"/>
      <c r="E22" s="17"/>
      <c r="F22" s="17"/>
      <c r="G22" s="17"/>
      <c r="H22" s="17"/>
      <c r="I22" s="17"/>
    </row>
    <row r="23" spans="1:9" ht="16" thickBot="1">
      <c r="A23" s="18"/>
      <c r="B23" s="19">
        <v>-105727</v>
      </c>
      <c r="C23" s="20"/>
      <c r="D23" s="21"/>
      <c r="E23" s="21"/>
      <c r="F23" s="21"/>
      <c r="G23" s="21"/>
      <c r="H23" s="21"/>
      <c r="I23" s="21"/>
    </row>
    <row r="26" spans="1:9">
      <c r="A26" s="2" t="s">
        <v>12</v>
      </c>
    </row>
    <row r="32" spans="1:9">
      <c r="E32" s="22"/>
    </row>
  </sheetData>
  <printOptions horizontalCentered="1"/>
  <pageMargins left="0.23622047244094491" right="0.31496062992125984" top="0.98425196850393704" bottom="0.98425196850393704" header="0.51181102362204722" footer="0.51181102362204722"/>
  <pageSetup paperSize="9"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E29"/>
  <sheetViews>
    <sheetView zoomScaleNormal="100" workbookViewId="0"/>
  </sheetViews>
  <sheetFormatPr defaultColWidth="9.08984375" defaultRowHeight="12.5"/>
  <cols>
    <col min="1" max="1" width="29" style="139" customWidth="1"/>
    <col min="2" max="2" width="16.6328125" style="139" customWidth="1"/>
    <col min="3" max="3" width="17" style="139" customWidth="1"/>
    <col min="4" max="4" width="14" style="139" customWidth="1"/>
    <col min="5" max="5" width="16.08984375" style="139" customWidth="1"/>
    <col min="6" max="16384" width="9.08984375" style="139"/>
  </cols>
  <sheetData>
    <row r="1" spans="1:5" ht="17.5">
      <c r="A1" s="156" t="s">
        <v>13</v>
      </c>
    </row>
    <row r="3" spans="1:5" ht="20">
      <c r="A3" s="157" t="s">
        <v>566</v>
      </c>
    </row>
    <row r="7" spans="1:5" ht="13.5" thickBot="1">
      <c r="E7" s="406" t="s">
        <v>154</v>
      </c>
    </row>
    <row r="8" spans="1:5" ht="63.75" customHeight="1" thickBot="1">
      <c r="A8" s="142" t="s">
        <v>153</v>
      </c>
      <c r="B8" s="143" t="s">
        <v>155</v>
      </c>
      <c r="C8" s="143" t="s">
        <v>147</v>
      </c>
      <c r="D8" s="143" t="s">
        <v>156</v>
      </c>
      <c r="E8" s="144" t="s">
        <v>148</v>
      </c>
    </row>
    <row r="9" spans="1:5" ht="19.5" customHeight="1" thickBot="1">
      <c r="A9" s="248" t="s">
        <v>108</v>
      </c>
      <c r="B9" s="143">
        <v>1</v>
      </c>
      <c r="C9" s="143">
        <v>2</v>
      </c>
      <c r="D9" s="143">
        <v>3</v>
      </c>
      <c r="E9" s="144" t="s">
        <v>149</v>
      </c>
    </row>
    <row r="10" spans="1:5" ht="18.75" customHeight="1">
      <c r="A10" s="145" t="s">
        <v>109</v>
      </c>
      <c r="B10" s="146">
        <v>379600</v>
      </c>
      <c r="C10" s="146">
        <v>25550</v>
      </c>
      <c r="D10" s="146">
        <v>354050</v>
      </c>
      <c r="E10" s="147">
        <f>+B10-C10-D10</f>
        <v>0</v>
      </c>
    </row>
    <row r="11" spans="1:5" ht="18.75" customHeight="1">
      <c r="A11" s="148" t="s">
        <v>110</v>
      </c>
      <c r="B11" s="149">
        <v>2802600</v>
      </c>
      <c r="C11" s="149">
        <v>28080</v>
      </c>
      <c r="D11" s="149">
        <v>2774520</v>
      </c>
      <c r="E11" s="147">
        <f>+B11-C11-D11</f>
        <v>0</v>
      </c>
    </row>
    <row r="12" spans="1:5" ht="18.75" customHeight="1">
      <c r="A12" s="150" t="s">
        <v>111</v>
      </c>
      <c r="B12" s="151">
        <v>0</v>
      </c>
      <c r="C12" s="151"/>
      <c r="D12" s="151"/>
      <c r="E12" s="147">
        <f>+B12-C12-D12</f>
        <v>0</v>
      </c>
    </row>
    <row r="13" spans="1:5" ht="18.75" customHeight="1" thickBot="1">
      <c r="A13" s="150" t="s">
        <v>123</v>
      </c>
      <c r="B13" s="151">
        <v>0</v>
      </c>
      <c r="C13" s="151"/>
      <c r="D13" s="151"/>
      <c r="E13" s="152">
        <f>+B13-C13-D13</f>
        <v>0</v>
      </c>
    </row>
    <row r="14" spans="1:5" ht="18.75" customHeight="1" thickBot="1">
      <c r="A14" s="153" t="s">
        <v>112</v>
      </c>
      <c r="B14" s="154">
        <f>SUM(B10:B13)</f>
        <v>3182200</v>
      </c>
      <c r="C14" s="154">
        <f>SUM(C10:C13)</f>
        <v>53630</v>
      </c>
      <c r="D14" s="154">
        <f>SUM(D10:D13)</f>
        <v>3128570</v>
      </c>
      <c r="E14" s="155">
        <f>SUM(E10:E13)</f>
        <v>0</v>
      </c>
    </row>
    <row r="15" spans="1:5" ht="15" customHeight="1"/>
    <row r="16" spans="1:5">
      <c r="A16" s="139" t="s">
        <v>567</v>
      </c>
    </row>
    <row r="17" spans="1:5">
      <c r="A17" s="140" t="s">
        <v>150</v>
      </c>
    </row>
    <row r="18" spans="1:5">
      <c r="A18" s="139" t="s">
        <v>152</v>
      </c>
    </row>
    <row r="19" spans="1:5">
      <c r="A19" s="139" t="s">
        <v>568</v>
      </c>
    </row>
    <row r="20" spans="1:5">
      <c r="A20" s="139" t="s">
        <v>151</v>
      </c>
    </row>
    <row r="23" spans="1:5" ht="12" customHeight="1"/>
    <row r="24" spans="1:5">
      <c r="A24" s="519"/>
      <c r="B24" s="520"/>
      <c r="C24" s="520"/>
      <c r="D24" s="108"/>
      <c r="E24" s="108"/>
    </row>
    <row r="25" spans="1:5">
      <c r="A25" s="520"/>
      <c r="B25" s="520"/>
      <c r="C25" s="520"/>
      <c r="D25" s="109"/>
      <c r="E25" s="109"/>
    </row>
    <row r="26" spans="1:5">
      <c r="A26" s="110"/>
      <c r="B26" s="111"/>
      <c r="C26" s="111"/>
      <c r="D26" s="110"/>
      <c r="E26" s="111"/>
    </row>
    <row r="28" spans="1:5" ht="12" customHeight="1"/>
    <row r="29" spans="1:5" hidden="1"/>
  </sheetData>
  <mergeCells count="2">
    <mergeCell ref="A24:C24"/>
    <mergeCell ref="A25:C25"/>
  </mergeCells>
  <pageMargins left="0.78740157480314965" right="0.78740157480314965" top="0.39370078740157483" bottom="0.39370078740157483"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H66"/>
  <sheetViews>
    <sheetView zoomScaleNormal="100" workbookViewId="0"/>
  </sheetViews>
  <sheetFormatPr defaultColWidth="9.08984375" defaultRowHeight="12.5"/>
  <cols>
    <col min="1" max="1" width="3.90625" style="23" customWidth="1"/>
    <col min="2" max="2" width="33.6328125" style="23" customWidth="1"/>
    <col min="3" max="3" width="10.08984375" style="23" customWidth="1"/>
    <col min="4" max="4" width="10.54296875" style="23" customWidth="1"/>
    <col min="5" max="5" width="10.1796875" style="23" customWidth="1"/>
    <col min="6" max="6" width="11.08984375" style="23" customWidth="1"/>
    <col min="7" max="7" width="10.36328125" style="23" customWidth="1"/>
    <col min="8" max="8" width="10.08984375" style="23" customWidth="1"/>
    <col min="9" max="9" width="26.6328125" style="23" customWidth="1"/>
    <col min="10" max="16384" width="9.08984375" style="23"/>
  </cols>
  <sheetData>
    <row r="1" spans="1:8" ht="17.5">
      <c r="A1" s="156" t="s">
        <v>115</v>
      </c>
      <c r="C1" s="24"/>
      <c r="D1" s="24"/>
      <c r="E1" s="24"/>
      <c r="F1" s="24"/>
    </row>
    <row r="3" spans="1:8" ht="18">
      <c r="A3" s="158" t="s">
        <v>113</v>
      </c>
      <c r="B3" s="25"/>
      <c r="C3" s="25"/>
      <c r="D3" s="25"/>
      <c r="E3" s="25"/>
      <c r="F3" s="25"/>
      <c r="G3" s="25"/>
    </row>
    <row r="4" spans="1:8" ht="15.75" customHeight="1"/>
    <row r="5" spans="1:8" ht="15.75" customHeight="1" thickBot="1">
      <c r="H5" s="119" t="s">
        <v>14</v>
      </c>
    </row>
    <row r="6" spans="1:8" s="26" customFormat="1" ht="30.75" customHeight="1">
      <c r="A6" s="521" t="s">
        <v>120</v>
      </c>
      <c r="B6" s="523" t="s">
        <v>15</v>
      </c>
      <c r="C6" s="525" t="s">
        <v>139</v>
      </c>
      <c r="D6" s="526"/>
      <c r="E6" s="527" t="s">
        <v>140</v>
      </c>
      <c r="F6" s="526"/>
      <c r="G6" s="527" t="s">
        <v>16</v>
      </c>
      <c r="H6" s="528"/>
    </row>
    <row r="7" spans="1:8" ht="15" customHeight="1" thickBot="1">
      <c r="A7" s="522"/>
      <c r="B7" s="524"/>
      <c r="C7" s="227" t="s">
        <v>17</v>
      </c>
      <c r="D7" s="228" t="s">
        <v>18</v>
      </c>
      <c r="E7" s="228" t="s">
        <v>17</v>
      </c>
      <c r="F7" s="228" t="s">
        <v>18</v>
      </c>
      <c r="G7" s="228" t="s">
        <v>17</v>
      </c>
      <c r="H7" s="229" t="s">
        <v>18</v>
      </c>
    </row>
    <row r="8" spans="1:8" ht="12" customHeight="1">
      <c r="A8" s="160">
        <v>1</v>
      </c>
      <c r="B8" s="27" t="s">
        <v>19</v>
      </c>
      <c r="C8" s="230">
        <f t="shared" ref="C8:H8" si="0">SUM(C9:C15)</f>
        <v>0</v>
      </c>
      <c r="D8" s="230">
        <f t="shared" si="0"/>
        <v>2224.6210000000001</v>
      </c>
      <c r="E8" s="230">
        <f t="shared" si="0"/>
        <v>0</v>
      </c>
      <c r="F8" s="230">
        <f t="shared" si="0"/>
        <v>1795.604</v>
      </c>
      <c r="G8" s="231">
        <f t="shared" si="0"/>
        <v>0</v>
      </c>
      <c r="H8" s="232">
        <f t="shared" si="0"/>
        <v>0</v>
      </c>
    </row>
    <row r="9" spans="1:8">
      <c r="A9" s="160"/>
      <c r="B9" s="27" t="s">
        <v>20</v>
      </c>
      <c r="C9" s="233"/>
      <c r="D9" s="234"/>
      <c r="E9" s="234"/>
      <c r="F9" s="234"/>
      <c r="G9" s="231"/>
      <c r="H9" s="232"/>
    </row>
    <row r="10" spans="1:8">
      <c r="A10" s="160"/>
      <c r="B10" s="27" t="s">
        <v>571</v>
      </c>
      <c r="C10" s="233">
        <v>0</v>
      </c>
      <c r="D10" s="234">
        <v>705.34</v>
      </c>
      <c r="E10" s="234">
        <v>0</v>
      </c>
      <c r="F10" s="234">
        <v>676.096</v>
      </c>
      <c r="G10" s="231">
        <f t="shared" ref="G10:H29" si="1">SUM(C10-E10)</f>
        <v>0</v>
      </c>
      <c r="H10" s="232">
        <v>0</v>
      </c>
    </row>
    <row r="11" spans="1:8">
      <c r="A11" s="160"/>
      <c r="B11" s="27" t="s">
        <v>572</v>
      </c>
      <c r="C11" s="233">
        <v>0</v>
      </c>
      <c r="D11" s="234">
        <v>853.16099999999994</v>
      </c>
      <c r="E11" s="234">
        <v>0</v>
      </c>
      <c r="F11" s="234">
        <v>520.80700000000002</v>
      </c>
      <c r="G11" s="231">
        <f t="shared" si="1"/>
        <v>0</v>
      </c>
      <c r="H11" s="232">
        <v>0</v>
      </c>
    </row>
    <row r="12" spans="1:8">
      <c r="A12" s="160"/>
      <c r="B12" s="27" t="s">
        <v>573</v>
      </c>
      <c r="C12" s="233">
        <v>0</v>
      </c>
      <c r="D12" s="234">
        <v>318.12</v>
      </c>
      <c r="E12" s="234">
        <v>0</v>
      </c>
      <c r="F12" s="234">
        <v>304.315</v>
      </c>
      <c r="G12" s="231">
        <f t="shared" si="1"/>
        <v>0</v>
      </c>
      <c r="H12" s="232">
        <v>0</v>
      </c>
    </row>
    <row r="13" spans="1:8">
      <c r="A13" s="160"/>
      <c r="B13" s="27" t="s">
        <v>574</v>
      </c>
      <c r="C13" s="233">
        <v>0</v>
      </c>
      <c r="D13" s="234">
        <v>348</v>
      </c>
      <c r="E13" s="234">
        <v>0</v>
      </c>
      <c r="F13" s="234">
        <v>294.38600000000002</v>
      </c>
      <c r="G13" s="231">
        <f t="shared" si="1"/>
        <v>0</v>
      </c>
      <c r="H13" s="232">
        <v>0</v>
      </c>
    </row>
    <row r="14" spans="1:8" ht="13">
      <c r="A14" s="160"/>
      <c r="B14" s="28"/>
      <c r="C14" s="233"/>
      <c r="D14" s="234"/>
      <c r="E14" s="234"/>
      <c r="F14" s="234"/>
      <c r="G14" s="231">
        <f t="shared" si="1"/>
        <v>0</v>
      </c>
      <c r="H14" s="232">
        <f t="shared" si="1"/>
        <v>0</v>
      </c>
    </row>
    <row r="15" spans="1:8">
      <c r="A15" s="160"/>
      <c r="B15" s="27"/>
      <c r="C15" s="233"/>
      <c r="D15" s="234"/>
      <c r="E15" s="234"/>
      <c r="F15" s="234"/>
      <c r="G15" s="231">
        <f t="shared" si="1"/>
        <v>0</v>
      </c>
      <c r="H15" s="232">
        <f t="shared" si="1"/>
        <v>0</v>
      </c>
    </row>
    <row r="16" spans="1:8">
      <c r="A16" s="160">
        <v>2</v>
      </c>
      <c r="B16" s="27" t="s">
        <v>22</v>
      </c>
      <c r="C16" s="230">
        <f>SUM(C17:C18)</f>
        <v>0</v>
      </c>
      <c r="D16" s="230">
        <f>SUM(D17:D18)</f>
        <v>0</v>
      </c>
      <c r="E16" s="230">
        <f>SUM(E17:E18)</f>
        <v>0</v>
      </c>
      <c r="F16" s="230">
        <f>SUM(F17:F18)</f>
        <v>0</v>
      </c>
      <c r="G16" s="231">
        <f t="shared" si="1"/>
        <v>0</v>
      </c>
      <c r="H16" s="232">
        <f t="shared" si="1"/>
        <v>0</v>
      </c>
    </row>
    <row r="17" spans="1:8">
      <c r="A17" s="160"/>
      <c r="B17" s="27" t="s">
        <v>20</v>
      </c>
      <c r="C17" s="233"/>
      <c r="D17" s="234"/>
      <c r="E17" s="234"/>
      <c r="F17" s="234"/>
      <c r="G17" s="231">
        <f t="shared" si="1"/>
        <v>0</v>
      </c>
      <c r="H17" s="232">
        <f t="shared" si="1"/>
        <v>0</v>
      </c>
    </row>
    <row r="18" spans="1:8">
      <c r="A18" s="160"/>
      <c r="B18" s="27"/>
      <c r="C18" s="233"/>
      <c r="D18" s="234"/>
      <c r="E18" s="234"/>
      <c r="F18" s="234"/>
      <c r="G18" s="231">
        <f t="shared" si="1"/>
        <v>0</v>
      </c>
      <c r="H18" s="232">
        <f t="shared" si="1"/>
        <v>0</v>
      </c>
    </row>
    <row r="19" spans="1:8">
      <c r="A19" s="160">
        <v>3</v>
      </c>
      <c r="B19" s="27" t="s">
        <v>23</v>
      </c>
      <c r="C19" s="230">
        <f>SUM(C20:C21)</f>
        <v>0</v>
      </c>
      <c r="D19" s="230">
        <f>SUM(D20:D21)</f>
        <v>0</v>
      </c>
      <c r="E19" s="230">
        <f>SUM(E20:E21)</f>
        <v>0</v>
      </c>
      <c r="F19" s="230">
        <f>SUM(F20:F21)</f>
        <v>0</v>
      </c>
      <c r="G19" s="231">
        <f t="shared" si="1"/>
        <v>0</v>
      </c>
      <c r="H19" s="232">
        <f t="shared" si="1"/>
        <v>0</v>
      </c>
    </row>
    <row r="20" spans="1:8" ht="13">
      <c r="A20" s="160"/>
      <c r="B20" s="28" t="s">
        <v>21</v>
      </c>
      <c r="C20" s="235"/>
      <c r="D20" s="236"/>
      <c r="E20" s="236"/>
      <c r="F20" s="236"/>
      <c r="G20" s="231">
        <f t="shared" si="1"/>
        <v>0</v>
      </c>
      <c r="H20" s="232">
        <f t="shared" si="1"/>
        <v>0</v>
      </c>
    </row>
    <row r="21" spans="1:8" ht="13">
      <c r="A21" s="160"/>
      <c r="B21" s="29"/>
      <c r="C21" s="237"/>
      <c r="D21" s="234"/>
      <c r="E21" s="234"/>
      <c r="F21" s="234"/>
      <c r="G21" s="231">
        <f t="shared" si="1"/>
        <v>0</v>
      </c>
      <c r="H21" s="232">
        <f t="shared" si="1"/>
        <v>0</v>
      </c>
    </row>
    <row r="22" spans="1:8">
      <c r="A22" s="160">
        <v>4</v>
      </c>
      <c r="B22" s="27" t="s">
        <v>24</v>
      </c>
      <c r="C22" s="238">
        <f t="shared" ref="C22:H22" si="2">SUM(C23:C29)</f>
        <v>1072.4180000000001</v>
      </c>
      <c r="D22" s="239">
        <f t="shared" si="2"/>
        <v>1395.9549999999999</v>
      </c>
      <c r="E22" s="239">
        <f t="shared" si="2"/>
        <v>455.43299999999999</v>
      </c>
      <c r="F22" s="239">
        <f t="shared" si="2"/>
        <v>1135.6320000000001</v>
      </c>
      <c r="G22" s="231">
        <f t="shared" si="2"/>
        <v>1206.472</v>
      </c>
      <c r="H22" s="232">
        <f t="shared" si="2"/>
        <v>42.11099999999999</v>
      </c>
    </row>
    <row r="23" spans="1:8">
      <c r="A23" s="160"/>
      <c r="B23" s="27" t="s">
        <v>20</v>
      </c>
      <c r="C23" s="235"/>
      <c r="D23" s="236"/>
      <c r="E23" s="236"/>
      <c r="F23" s="236"/>
      <c r="G23" s="231"/>
      <c r="H23" s="232"/>
    </row>
    <row r="24" spans="1:8" ht="13">
      <c r="A24" s="160"/>
      <c r="B24" s="28" t="s">
        <v>575</v>
      </c>
      <c r="C24" s="235">
        <f>412.42+659.998</f>
        <v>1072.4180000000001</v>
      </c>
      <c r="D24" s="236">
        <v>0</v>
      </c>
      <c r="E24" s="236">
        <f>177.454+277.979</f>
        <v>455.43299999999999</v>
      </c>
      <c r="F24" s="236">
        <v>0</v>
      </c>
      <c r="G24" s="231">
        <v>0</v>
      </c>
      <c r="H24" s="232">
        <v>0</v>
      </c>
    </row>
    <row r="25" spans="1:8" ht="13">
      <c r="A25" s="160"/>
      <c r="B25" s="28" t="s">
        <v>579</v>
      </c>
      <c r="C25" s="235">
        <v>0</v>
      </c>
      <c r="D25" s="236">
        <v>0</v>
      </c>
      <c r="E25" s="236">
        <v>0</v>
      </c>
      <c r="F25" s="236">
        <v>0</v>
      </c>
      <c r="G25" s="231">
        <v>0</v>
      </c>
      <c r="H25" s="232">
        <v>0</v>
      </c>
    </row>
    <row r="26" spans="1:8" ht="13">
      <c r="A26" s="160"/>
      <c r="B26" s="28" t="s">
        <v>580</v>
      </c>
      <c r="C26" s="235"/>
      <c r="D26" s="236">
        <v>476.702</v>
      </c>
      <c r="E26" s="236"/>
      <c r="F26" s="236">
        <v>16.667000000000002</v>
      </c>
      <c r="G26" s="231">
        <v>0</v>
      </c>
      <c r="H26" s="232">
        <v>0</v>
      </c>
    </row>
    <row r="27" spans="1:8" ht="13">
      <c r="A27" s="160"/>
      <c r="B27" s="28" t="s">
        <v>576</v>
      </c>
      <c r="C27" s="235">
        <v>0</v>
      </c>
      <c r="D27" s="236">
        <v>0</v>
      </c>
      <c r="E27" s="236">
        <v>0</v>
      </c>
      <c r="F27" s="236">
        <v>0</v>
      </c>
      <c r="G27" s="231">
        <v>1206.472</v>
      </c>
      <c r="H27" s="232">
        <v>0</v>
      </c>
    </row>
    <row r="28" spans="1:8" ht="13">
      <c r="A28" s="160"/>
      <c r="B28" s="28" t="s">
        <v>577</v>
      </c>
      <c r="C28" s="235">
        <v>0</v>
      </c>
      <c r="D28" s="236">
        <v>250</v>
      </c>
      <c r="E28" s="236">
        <v>0</v>
      </c>
      <c r="F28" s="236">
        <v>207.88900000000001</v>
      </c>
      <c r="G28" s="231">
        <f t="shared" si="1"/>
        <v>0</v>
      </c>
      <c r="H28" s="232">
        <f t="shared" si="1"/>
        <v>42.11099999999999</v>
      </c>
    </row>
    <row r="29" spans="1:8" ht="13.5" thickBot="1">
      <c r="A29" s="161"/>
      <c r="B29" s="28" t="s">
        <v>578</v>
      </c>
      <c r="C29" s="240"/>
      <c r="D29" s="241">
        <f>358.417+310.836</f>
        <v>669.25299999999993</v>
      </c>
      <c r="E29" s="241"/>
      <c r="F29" s="241">
        <v>911.07600000000002</v>
      </c>
      <c r="G29" s="415">
        <f t="shared" si="1"/>
        <v>0</v>
      </c>
      <c r="H29" s="416">
        <v>0</v>
      </c>
    </row>
    <row r="30" spans="1:8" ht="13.5" thickBot="1">
      <c r="A30" s="162">
        <v>5</v>
      </c>
      <c r="B30" s="30" t="s">
        <v>121</v>
      </c>
      <c r="C30" s="242">
        <f>SUM(C8+C16+C19+C22)</f>
        <v>1072.4180000000001</v>
      </c>
      <c r="D30" s="242">
        <f>SUM(D8+D16+D19+D22)</f>
        <v>3620.576</v>
      </c>
      <c r="E30" s="242">
        <f>SUM(E8+E16+E19+E22)</f>
        <v>455.43299999999999</v>
      </c>
      <c r="F30" s="242">
        <f>SUM(F8+F16+F19+F22)</f>
        <v>2931.2359999999999</v>
      </c>
      <c r="G30" s="417">
        <f>G22</f>
        <v>1206.472</v>
      </c>
      <c r="H30" s="418">
        <f>H22</f>
        <v>42.11099999999999</v>
      </c>
    </row>
    <row r="31" spans="1:8">
      <c r="B31" s="24"/>
      <c r="C31" s="24"/>
      <c r="D31" s="24"/>
      <c r="E31" s="24"/>
      <c r="F31" s="24"/>
      <c r="G31" s="419"/>
      <c r="H31" s="419"/>
    </row>
    <row r="32" spans="1:8">
      <c r="B32" s="24"/>
      <c r="C32" s="24"/>
      <c r="D32" s="24"/>
      <c r="E32" s="24"/>
      <c r="F32" s="24"/>
    </row>
    <row r="33" spans="2:6">
      <c r="B33" s="24"/>
      <c r="C33" s="24"/>
      <c r="D33" s="24"/>
      <c r="E33" s="24"/>
      <c r="F33" s="24"/>
    </row>
    <row r="34" spans="2:6">
      <c r="B34" s="24"/>
      <c r="C34" s="24"/>
      <c r="D34" s="24"/>
      <c r="E34" s="24"/>
      <c r="F34" s="24"/>
    </row>
    <row r="35" spans="2:6">
      <c r="B35" s="24"/>
      <c r="C35" s="24"/>
      <c r="D35" s="24"/>
      <c r="E35" s="24"/>
      <c r="F35" s="24"/>
    </row>
    <row r="36" spans="2:6">
      <c r="B36" s="24"/>
      <c r="C36" s="24"/>
      <c r="D36" s="24"/>
      <c r="E36" s="24"/>
      <c r="F36" s="24"/>
    </row>
    <row r="37" spans="2:6">
      <c r="B37" s="24"/>
      <c r="C37" s="24"/>
      <c r="D37" s="24"/>
      <c r="E37" s="24"/>
      <c r="F37" s="24"/>
    </row>
    <row r="38" spans="2:6">
      <c r="B38" s="24"/>
      <c r="C38" s="24"/>
      <c r="D38" s="24"/>
      <c r="E38" s="24"/>
      <c r="F38" s="24"/>
    </row>
    <row r="39" spans="2:6">
      <c r="B39" s="24"/>
      <c r="C39" s="24"/>
      <c r="D39" s="24"/>
      <c r="E39" s="24"/>
      <c r="F39" s="24"/>
    </row>
    <row r="40" spans="2:6">
      <c r="B40" s="24"/>
      <c r="C40" s="24"/>
      <c r="D40" s="24"/>
      <c r="E40" s="24"/>
      <c r="F40" s="24"/>
    </row>
    <row r="41" spans="2:6">
      <c r="B41" s="24"/>
      <c r="C41" s="24"/>
      <c r="D41" s="24"/>
      <c r="E41" s="24"/>
      <c r="F41" s="24"/>
    </row>
    <row r="42" spans="2:6">
      <c r="B42" s="24"/>
      <c r="C42" s="24"/>
      <c r="D42" s="24"/>
      <c r="E42" s="24"/>
      <c r="F42" s="24"/>
    </row>
    <row r="43" spans="2:6">
      <c r="B43" s="24"/>
      <c r="C43" s="24"/>
      <c r="D43" s="24"/>
      <c r="E43" s="24"/>
      <c r="F43" s="24"/>
    </row>
    <row r="44" spans="2:6">
      <c r="B44" s="24"/>
      <c r="C44" s="24"/>
      <c r="D44" s="24"/>
      <c r="E44" s="24"/>
      <c r="F44" s="24"/>
    </row>
    <row r="45" spans="2:6">
      <c r="B45" s="24"/>
      <c r="C45" s="24"/>
      <c r="D45" s="24"/>
      <c r="E45" s="24"/>
      <c r="F45" s="24"/>
    </row>
    <row r="46" spans="2:6">
      <c r="B46" s="24"/>
      <c r="C46" s="24"/>
      <c r="D46" s="24"/>
      <c r="E46" s="24"/>
      <c r="F46" s="24"/>
    </row>
    <row r="47" spans="2:6">
      <c r="B47" s="24"/>
      <c r="C47" s="24"/>
      <c r="D47" s="24"/>
      <c r="E47" s="24"/>
      <c r="F47" s="24"/>
    </row>
    <row r="48" spans="2:6">
      <c r="B48" s="24"/>
      <c r="C48" s="24"/>
      <c r="D48" s="24"/>
      <c r="E48" s="24"/>
      <c r="F48" s="24"/>
    </row>
    <row r="49" spans="2:6">
      <c r="B49" s="24"/>
      <c r="C49" s="24"/>
      <c r="D49" s="24"/>
      <c r="E49" s="24"/>
      <c r="F49" s="24"/>
    </row>
    <row r="50" spans="2:6">
      <c r="B50" s="24"/>
      <c r="C50" s="24"/>
      <c r="D50" s="24"/>
      <c r="E50" s="24"/>
      <c r="F50" s="24"/>
    </row>
    <row r="51" spans="2:6">
      <c r="B51" s="24"/>
      <c r="C51" s="24"/>
      <c r="D51" s="24"/>
      <c r="E51" s="24"/>
      <c r="F51" s="24"/>
    </row>
    <row r="52" spans="2:6">
      <c r="B52" s="24"/>
      <c r="C52" s="24"/>
      <c r="D52" s="24"/>
      <c r="E52" s="24"/>
      <c r="F52" s="24"/>
    </row>
    <row r="53" spans="2:6">
      <c r="B53" s="24"/>
      <c r="C53" s="24"/>
      <c r="D53" s="24"/>
      <c r="E53" s="24"/>
      <c r="F53" s="24"/>
    </row>
    <row r="54" spans="2:6">
      <c r="B54" s="24"/>
      <c r="C54" s="24"/>
      <c r="D54" s="24"/>
      <c r="E54" s="24"/>
      <c r="F54" s="24"/>
    </row>
    <row r="55" spans="2:6">
      <c r="B55" s="24"/>
      <c r="C55" s="24"/>
      <c r="D55" s="24"/>
      <c r="E55" s="24"/>
      <c r="F55" s="24"/>
    </row>
    <row r="56" spans="2:6">
      <c r="B56" s="24"/>
      <c r="C56" s="24"/>
      <c r="D56" s="24"/>
      <c r="E56" s="24"/>
      <c r="F56" s="24"/>
    </row>
    <row r="57" spans="2:6">
      <c r="B57" s="24"/>
      <c r="C57" s="24"/>
      <c r="D57" s="24"/>
      <c r="E57" s="24"/>
      <c r="F57" s="24"/>
    </row>
    <row r="58" spans="2:6">
      <c r="B58" s="24"/>
      <c r="C58" s="24"/>
      <c r="D58" s="24"/>
      <c r="E58" s="24"/>
      <c r="F58" s="24"/>
    </row>
    <row r="59" spans="2:6">
      <c r="B59" s="24"/>
      <c r="C59" s="24"/>
      <c r="D59" s="24"/>
      <c r="E59" s="24"/>
      <c r="F59" s="24"/>
    </row>
    <row r="60" spans="2:6">
      <c r="B60" s="24"/>
      <c r="C60" s="24"/>
      <c r="D60" s="24"/>
      <c r="E60" s="24"/>
      <c r="F60" s="24"/>
    </row>
    <row r="61" spans="2:6">
      <c r="B61" s="24"/>
      <c r="C61" s="24"/>
      <c r="D61" s="24"/>
      <c r="E61" s="24"/>
      <c r="F61" s="24"/>
    </row>
    <row r="62" spans="2:6">
      <c r="B62" s="24"/>
      <c r="C62" s="24"/>
      <c r="D62" s="24"/>
      <c r="E62" s="24"/>
      <c r="F62" s="24"/>
    </row>
    <row r="63" spans="2:6">
      <c r="B63" s="24"/>
      <c r="C63" s="24"/>
      <c r="D63" s="24"/>
      <c r="E63" s="24"/>
      <c r="F63" s="24"/>
    </row>
    <row r="64" spans="2:6">
      <c r="B64" s="24"/>
      <c r="C64" s="24"/>
      <c r="D64" s="24"/>
      <c r="E64" s="24"/>
      <c r="F64" s="24"/>
    </row>
    <row r="65" spans="2:6">
      <c r="B65" s="24"/>
      <c r="C65" s="24"/>
      <c r="D65" s="24"/>
      <c r="E65" s="24"/>
      <c r="F65" s="24"/>
    </row>
    <row r="66" spans="2:6">
      <c r="B66" s="24"/>
      <c r="C66" s="24"/>
      <c r="D66" s="24"/>
      <c r="E66" s="24"/>
      <c r="F66" s="24"/>
    </row>
  </sheetData>
  <mergeCells count="5">
    <mergeCell ref="A6:A7"/>
    <mergeCell ref="B6:B7"/>
    <mergeCell ref="C6:D6"/>
    <mergeCell ref="E6:F6"/>
    <mergeCell ref="G6:H6"/>
  </mergeCells>
  <printOptions horizontalCentered="1"/>
  <pageMargins left="0.39370078740157483" right="0.31496062992125984" top="0.98425196850393704" bottom="0.98425196850393704" header="0.51181102362204722" footer="0.51181102362204722"/>
  <pageSetup paperSize="9" scale="95"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I53"/>
  <sheetViews>
    <sheetView zoomScaleNormal="100" workbookViewId="0"/>
  </sheetViews>
  <sheetFormatPr defaultColWidth="9.08984375" defaultRowHeight="13"/>
  <cols>
    <col min="1" max="1" width="6.36328125" style="34" customWidth="1"/>
    <col min="2" max="2" width="7.90625" style="34" customWidth="1"/>
    <col min="3" max="3" width="46.453125" style="34" customWidth="1"/>
    <col min="4" max="4" width="12.08984375" style="34" customWidth="1"/>
    <col min="5" max="5" width="13.08984375" style="34" customWidth="1"/>
    <col min="6" max="6" width="11.453125" style="34" customWidth="1"/>
    <col min="7" max="7" width="2" style="34" customWidth="1"/>
    <col min="8" max="8" width="6.08984375" style="34" customWidth="1"/>
    <col min="9" max="9" width="67.08984375" style="34" customWidth="1"/>
    <col min="10" max="16384" width="9.08984375" style="34"/>
  </cols>
  <sheetData>
    <row r="1" spans="1:9" ht="17.5">
      <c r="A1" s="163" t="s">
        <v>25</v>
      </c>
      <c r="B1" s="31"/>
      <c r="C1" s="31"/>
      <c r="D1" s="32"/>
      <c r="E1" s="32"/>
      <c r="F1" s="32"/>
      <c r="G1" s="32"/>
      <c r="H1" s="32"/>
      <c r="I1" s="33"/>
    </row>
    <row r="2" spans="1:9" s="36" customFormat="1" ht="12.5">
      <c r="A2" s="35"/>
      <c r="B2" s="35"/>
      <c r="C2" s="35"/>
      <c r="D2" s="35"/>
      <c r="E2" s="35"/>
      <c r="F2" s="35"/>
      <c r="G2" s="35"/>
      <c r="H2" s="35"/>
    </row>
    <row r="3" spans="1:9" ht="18">
      <c r="A3" s="164" t="s">
        <v>157</v>
      </c>
      <c r="B3" s="137"/>
      <c r="C3" s="137"/>
      <c r="D3" s="120"/>
      <c r="E3" s="121"/>
      <c r="F3" s="122"/>
      <c r="G3" s="32"/>
      <c r="H3" s="32"/>
      <c r="I3" s="33"/>
    </row>
    <row r="4" spans="1:9" s="36" customFormat="1" ht="13.5" thickBot="1">
      <c r="A4" s="121"/>
      <c r="B4" s="121"/>
      <c r="C4" s="121"/>
      <c r="D4" s="121"/>
      <c r="E4" s="121"/>
      <c r="F4" s="138" t="s">
        <v>122</v>
      </c>
      <c r="G4" s="35"/>
      <c r="H4" s="35"/>
    </row>
    <row r="5" spans="1:9" s="41" customFormat="1" ht="25.5" thickBot="1">
      <c r="A5" s="123" t="s">
        <v>26</v>
      </c>
      <c r="B5" s="529" t="s">
        <v>27</v>
      </c>
      <c r="C5" s="530"/>
      <c r="D5" s="124" t="s">
        <v>28</v>
      </c>
      <c r="E5" s="124" t="s">
        <v>29</v>
      </c>
      <c r="F5" s="125" t="s">
        <v>30</v>
      </c>
      <c r="G5" s="38"/>
      <c r="H5" s="39"/>
      <c r="I5" s="40"/>
    </row>
    <row r="6" spans="1:9" s="41" customFormat="1" ht="14.25" customHeight="1">
      <c r="A6" s="126">
        <v>1</v>
      </c>
      <c r="B6" s="165" t="s">
        <v>31</v>
      </c>
      <c r="C6" s="127"/>
      <c r="D6" s="171">
        <v>196030</v>
      </c>
      <c r="E6" s="171"/>
      <c r="F6" s="172">
        <f t="shared" ref="F6:F16" si="0">SUM(D6+E6)</f>
        <v>196030</v>
      </c>
      <c r="G6" s="42"/>
      <c r="H6" s="40"/>
      <c r="I6" s="40"/>
    </row>
    <row r="7" spans="1:9" s="41" customFormat="1" ht="15.75" customHeight="1">
      <c r="A7" s="128">
        <v>2</v>
      </c>
      <c r="B7" s="165" t="s">
        <v>32</v>
      </c>
      <c r="C7" s="129"/>
      <c r="D7" s="173">
        <v>0</v>
      </c>
      <c r="E7" s="174"/>
      <c r="F7" s="172">
        <f>SUM(D7+E7)</f>
        <v>0</v>
      </c>
      <c r="G7" s="42"/>
      <c r="H7" s="40"/>
      <c r="I7" s="40"/>
    </row>
    <row r="8" spans="1:9" s="41" customFormat="1" ht="14.25" customHeight="1">
      <c r="A8" s="128">
        <v>3</v>
      </c>
      <c r="B8" s="166" t="s">
        <v>33</v>
      </c>
      <c r="C8" s="130"/>
      <c r="D8" s="173">
        <v>0</v>
      </c>
      <c r="E8" s="173"/>
      <c r="F8" s="172">
        <f>SUM(D8+E8)</f>
        <v>0</v>
      </c>
      <c r="G8" s="42"/>
      <c r="H8" s="40"/>
      <c r="I8" s="40"/>
    </row>
    <row r="9" spans="1:9" s="41" customFormat="1" ht="14.25" customHeight="1">
      <c r="A9" s="128">
        <v>4</v>
      </c>
      <c r="B9" s="167" t="s">
        <v>34</v>
      </c>
      <c r="C9" s="130"/>
      <c r="D9" s="173">
        <f>SUM(D10:D12)</f>
        <v>20</v>
      </c>
      <c r="E9" s="173">
        <f>SUM(E10:E12)</f>
        <v>0</v>
      </c>
      <c r="F9" s="172">
        <f t="shared" si="0"/>
        <v>20</v>
      </c>
      <c r="G9" s="42"/>
      <c r="H9" s="40"/>
      <c r="I9" s="40"/>
    </row>
    <row r="10" spans="1:9" s="41" customFormat="1" ht="14.25" customHeight="1">
      <c r="A10" s="128">
        <v>5</v>
      </c>
      <c r="B10" s="531" t="s">
        <v>35</v>
      </c>
      <c r="C10" s="131" t="s">
        <v>36</v>
      </c>
      <c r="D10" s="175">
        <v>0</v>
      </c>
      <c r="E10" s="173"/>
      <c r="F10" s="172">
        <f t="shared" si="0"/>
        <v>0</v>
      </c>
      <c r="G10" s="42"/>
      <c r="H10" s="40"/>
      <c r="I10" s="40"/>
    </row>
    <row r="11" spans="1:9" s="41" customFormat="1" ht="15" customHeight="1">
      <c r="A11" s="128">
        <v>6</v>
      </c>
      <c r="B11" s="532"/>
      <c r="C11" s="127" t="s">
        <v>37</v>
      </c>
      <c r="D11" s="175">
        <v>0</v>
      </c>
      <c r="E11" s="173"/>
      <c r="F11" s="172">
        <f t="shared" si="0"/>
        <v>0</v>
      </c>
      <c r="G11" s="43"/>
      <c r="H11" s="40"/>
      <c r="I11" s="40"/>
    </row>
    <row r="12" spans="1:9" s="41" customFormat="1" ht="15" customHeight="1">
      <c r="A12" s="128">
        <v>7</v>
      </c>
      <c r="B12" s="533"/>
      <c r="C12" s="127" t="s">
        <v>38</v>
      </c>
      <c r="D12" s="175">
        <v>20</v>
      </c>
      <c r="E12" s="173"/>
      <c r="F12" s="172">
        <f t="shared" si="0"/>
        <v>20</v>
      </c>
      <c r="G12" s="43"/>
      <c r="H12" s="40"/>
      <c r="I12" s="40"/>
    </row>
    <row r="13" spans="1:9" s="41" customFormat="1" ht="15" customHeight="1">
      <c r="A13" s="128">
        <v>8</v>
      </c>
      <c r="B13" s="165" t="s">
        <v>39</v>
      </c>
      <c r="C13" s="130"/>
      <c r="D13" s="173">
        <f>SUM(D14:D15)</f>
        <v>0</v>
      </c>
      <c r="E13" s="173">
        <f>SUM(E14:E15)</f>
        <v>0</v>
      </c>
      <c r="F13" s="172">
        <f t="shared" si="0"/>
        <v>0</v>
      </c>
      <c r="G13" s="43"/>
      <c r="H13" s="40"/>
      <c r="I13" s="40"/>
    </row>
    <row r="14" spans="1:9" s="41" customFormat="1" ht="15" customHeight="1">
      <c r="A14" s="128">
        <v>9</v>
      </c>
      <c r="B14" s="531" t="s">
        <v>40</v>
      </c>
      <c r="C14" s="130" t="s">
        <v>41</v>
      </c>
      <c r="D14" s="173">
        <v>0</v>
      </c>
      <c r="E14" s="173"/>
      <c r="F14" s="172">
        <f t="shared" si="0"/>
        <v>0</v>
      </c>
      <c r="G14" s="43"/>
      <c r="H14" s="40"/>
      <c r="I14" s="40"/>
    </row>
    <row r="15" spans="1:9" s="41" customFormat="1" ht="15" customHeight="1">
      <c r="A15" s="128">
        <v>10</v>
      </c>
      <c r="B15" s="533"/>
      <c r="C15" s="130" t="s">
        <v>37</v>
      </c>
      <c r="D15" s="173">
        <v>0</v>
      </c>
      <c r="E15" s="173"/>
      <c r="F15" s="172">
        <f t="shared" si="0"/>
        <v>0</v>
      </c>
      <c r="G15" s="43"/>
      <c r="H15" s="40"/>
      <c r="I15" s="40"/>
    </row>
    <row r="16" spans="1:9" s="41" customFormat="1" ht="15" customHeight="1">
      <c r="A16" s="128">
        <v>11</v>
      </c>
      <c r="B16" s="168" t="s">
        <v>42</v>
      </c>
      <c r="C16" s="132"/>
      <c r="D16" s="173">
        <v>0</v>
      </c>
      <c r="E16" s="173"/>
      <c r="F16" s="172">
        <f t="shared" si="0"/>
        <v>0</v>
      </c>
      <c r="G16" s="43"/>
      <c r="H16" s="40"/>
      <c r="I16" s="40"/>
    </row>
    <row r="17" spans="1:9" s="41" customFormat="1" ht="15" customHeight="1">
      <c r="A17" s="128">
        <v>12</v>
      </c>
      <c r="B17" s="166" t="s">
        <v>35</v>
      </c>
      <c r="C17" s="131" t="s">
        <v>43</v>
      </c>
      <c r="D17" s="175">
        <v>0</v>
      </c>
      <c r="E17" s="173"/>
      <c r="F17" s="172">
        <f>SUM(D17+E17)</f>
        <v>0</v>
      </c>
      <c r="G17" s="43"/>
      <c r="H17" s="40"/>
      <c r="I17" s="40"/>
    </row>
    <row r="18" spans="1:9" s="41" customFormat="1" ht="15" customHeight="1">
      <c r="A18" s="133">
        <v>13</v>
      </c>
      <c r="B18" s="169" t="s">
        <v>44</v>
      </c>
      <c r="C18" s="134"/>
      <c r="D18" s="176">
        <v>0</v>
      </c>
      <c r="E18" s="177"/>
      <c r="F18" s="172">
        <f>SUM(D18+E18)</f>
        <v>0</v>
      </c>
      <c r="G18" s="43"/>
      <c r="H18" s="40"/>
      <c r="I18" s="40"/>
    </row>
    <row r="19" spans="1:9" s="41" customFormat="1" ht="15" customHeight="1">
      <c r="A19" s="133">
        <v>14</v>
      </c>
      <c r="B19" s="169" t="s">
        <v>45</v>
      </c>
      <c r="C19" s="134"/>
      <c r="D19" s="176">
        <v>0</v>
      </c>
      <c r="E19" s="177"/>
      <c r="F19" s="172">
        <f>SUM(D19+E19)</f>
        <v>0</v>
      </c>
      <c r="G19" s="43"/>
      <c r="H19" s="40"/>
      <c r="I19" s="40"/>
    </row>
    <row r="20" spans="1:9" s="41" customFormat="1" ht="15" customHeight="1">
      <c r="A20" s="133">
        <v>15</v>
      </c>
      <c r="B20" s="169" t="s">
        <v>46</v>
      </c>
      <c r="C20" s="134"/>
      <c r="D20" s="176">
        <v>3391</v>
      </c>
      <c r="E20" s="177"/>
      <c r="F20" s="172">
        <f>SUM(D20+E20)</f>
        <v>3391</v>
      </c>
      <c r="G20" s="43"/>
      <c r="H20" s="40"/>
      <c r="I20" s="40"/>
    </row>
    <row r="21" spans="1:9" ht="13.5" thickBot="1">
      <c r="A21" s="135">
        <v>16</v>
      </c>
      <c r="B21" s="170" t="s">
        <v>47</v>
      </c>
      <c r="C21" s="136"/>
      <c r="D21" s="178">
        <v>0</v>
      </c>
      <c r="E21" s="178"/>
      <c r="F21" s="179">
        <f>D21+E21</f>
        <v>0</v>
      </c>
      <c r="G21" s="43"/>
      <c r="H21" s="40"/>
      <c r="I21" s="40"/>
    </row>
    <row r="22" spans="1:9">
      <c r="A22" s="44"/>
      <c r="B22" s="33"/>
      <c r="C22" s="33"/>
      <c r="E22" s="33"/>
      <c r="F22" s="45"/>
      <c r="G22" s="43"/>
      <c r="H22" s="40"/>
      <c r="I22" s="40"/>
    </row>
    <row r="23" spans="1:9">
      <c r="A23" s="46" t="s">
        <v>48</v>
      </c>
      <c r="E23" s="40"/>
      <c r="F23" s="43"/>
      <c r="G23" s="40"/>
      <c r="H23" s="40"/>
    </row>
    <row r="24" spans="1:9">
      <c r="A24" s="40"/>
      <c r="E24" s="40"/>
      <c r="F24" s="43"/>
      <c r="G24" s="40"/>
      <c r="H24" s="40"/>
    </row>
    <row r="25" spans="1:9">
      <c r="A25" s="40"/>
      <c r="F25" s="40"/>
      <c r="G25" s="40"/>
    </row>
    <row r="26" spans="1:9">
      <c r="A26" s="40"/>
      <c r="B26" s="40"/>
      <c r="F26" s="40"/>
      <c r="G26" s="40"/>
    </row>
    <row r="27" spans="1:9">
      <c r="A27" s="40"/>
      <c r="B27" s="40"/>
      <c r="C27" s="40"/>
      <c r="G27" s="40"/>
    </row>
    <row r="28" spans="1:9">
      <c r="A28" s="40"/>
      <c r="G28" s="40"/>
    </row>
    <row r="29" spans="1:9">
      <c r="A29" s="40"/>
      <c r="F29" s="47"/>
    </row>
    <row r="30" spans="1:9">
      <c r="A30" s="37"/>
      <c r="G30" s="40"/>
      <c r="H30" s="40"/>
    </row>
    <row r="31" spans="1:9">
      <c r="A31" s="37"/>
      <c r="G31" s="40"/>
      <c r="H31" s="40"/>
    </row>
    <row r="33" spans="6:8">
      <c r="F33" s="40"/>
    </row>
    <row r="37" spans="6:8">
      <c r="G37" s="40"/>
      <c r="H37" s="40"/>
    </row>
    <row r="38" spans="6:8">
      <c r="G38" s="40"/>
      <c r="H38" s="40"/>
    </row>
    <row r="39" spans="6:8">
      <c r="G39" s="40"/>
      <c r="H39" s="40"/>
    </row>
    <row r="40" spans="6:8">
      <c r="G40" s="40"/>
      <c r="H40" s="40"/>
    </row>
    <row r="41" spans="6:8">
      <c r="G41" s="40"/>
      <c r="H41" s="40"/>
    </row>
    <row r="42" spans="6:8">
      <c r="G42" s="40"/>
      <c r="H42" s="40"/>
    </row>
    <row r="43" spans="6:8">
      <c r="G43" s="40"/>
      <c r="H43" s="40"/>
    </row>
    <row r="44" spans="6:8">
      <c r="G44" s="40"/>
      <c r="H44" s="40"/>
    </row>
    <row r="45" spans="6:8">
      <c r="G45" s="40"/>
      <c r="H45" s="40"/>
    </row>
    <row r="46" spans="6:8">
      <c r="G46" s="40"/>
      <c r="H46" s="40"/>
    </row>
    <row r="52" spans="1:1">
      <c r="A52" s="37"/>
    </row>
    <row r="53" spans="1:1">
      <c r="A53" s="37"/>
    </row>
  </sheetData>
  <sheetProtection formatRows="0" insertRows="0" deleteRows="0" selectLockedCells="1"/>
  <mergeCells count="3">
    <mergeCell ref="B5:C5"/>
    <mergeCell ref="B10:B12"/>
    <mergeCell ref="B14:B15"/>
  </mergeCells>
  <printOptions horizontalCentered="1"/>
  <pageMargins left="0.2" right="0.21" top="0.32" bottom="0.27" header="0.17" footer="0.17"/>
  <pageSetup paperSize="9" orientation="landscape" cellComments="asDisplayed" horizontalDpi="300" verticalDpi="300" r:id="rId1"/>
  <headerFooter alignWithMargins="0">
    <oddHeader>&amp;RČást Analýza výnosů a nákladů</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32"/>
  <sheetViews>
    <sheetView zoomScale="115" zoomScaleNormal="115" workbookViewId="0"/>
  </sheetViews>
  <sheetFormatPr defaultColWidth="9.08984375" defaultRowHeight="12.5"/>
  <cols>
    <col min="1" max="1" width="4.453125" style="48" customWidth="1"/>
    <col min="2" max="2" width="8.36328125" style="48" customWidth="1"/>
    <col min="3" max="3" width="14.36328125" style="48" customWidth="1"/>
    <col min="4" max="4" width="11.08984375" style="48" customWidth="1"/>
    <col min="5" max="6" width="16.54296875" style="48" customWidth="1"/>
    <col min="7" max="7" width="10.453125" style="48" customWidth="1"/>
    <col min="8" max="16384" width="9.08984375" style="48"/>
  </cols>
  <sheetData>
    <row r="1" spans="1:7" ht="17.5">
      <c r="A1" s="180" t="s">
        <v>116</v>
      </c>
    </row>
    <row r="2" spans="1:7">
      <c r="B2" s="50"/>
      <c r="E2" s="50"/>
      <c r="F2" s="50"/>
      <c r="G2" s="50"/>
    </row>
    <row r="3" spans="1:7" ht="18">
      <c r="A3" s="49" t="s">
        <v>49</v>
      </c>
    </row>
    <row r="4" spans="1:7" ht="13.5" thickBot="1">
      <c r="G4" s="118" t="s">
        <v>14</v>
      </c>
    </row>
    <row r="5" spans="1:7" s="55" customFormat="1" ht="13" thickBot="1">
      <c r="A5" s="51" t="s">
        <v>26</v>
      </c>
      <c r="B5" s="534" t="s">
        <v>2</v>
      </c>
      <c r="C5" s="534"/>
      <c r="D5" s="535"/>
      <c r="E5" s="52" t="s">
        <v>50</v>
      </c>
      <c r="F5" s="53" t="s">
        <v>29</v>
      </c>
      <c r="G5" s="54" t="s">
        <v>30</v>
      </c>
    </row>
    <row r="6" spans="1:7">
      <c r="A6" s="181">
        <v>1</v>
      </c>
      <c r="B6" s="185" t="s">
        <v>51</v>
      </c>
      <c r="C6" s="56"/>
      <c r="D6" s="57"/>
      <c r="E6" s="191">
        <v>100098</v>
      </c>
      <c r="F6" s="192"/>
      <c r="G6" s="193">
        <f t="shared" ref="G6:G28" si="0">SUM(E6+F6)</f>
        <v>100098</v>
      </c>
    </row>
    <row r="7" spans="1:7">
      <c r="A7" s="182">
        <v>2</v>
      </c>
      <c r="B7" s="536" t="s">
        <v>35</v>
      </c>
      <c r="C7" s="190" t="s">
        <v>52</v>
      </c>
      <c r="D7" s="58"/>
      <c r="E7" s="194">
        <v>65847</v>
      </c>
      <c r="F7" s="195"/>
      <c r="G7" s="196">
        <f t="shared" si="0"/>
        <v>65847</v>
      </c>
    </row>
    <row r="8" spans="1:7">
      <c r="A8" s="182">
        <v>3</v>
      </c>
      <c r="B8" s="536"/>
      <c r="C8" s="190" t="s">
        <v>53</v>
      </c>
      <c r="D8" s="58"/>
      <c r="E8" s="194">
        <v>11730</v>
      </c>
      <c r="F8" s="195"/>
      <c r="G8" s="196">
        <f t="shared" si="0"/>
        <v>11730</v>
      </c>
    </row>
    <row r="9" spans="1:7">
      <c r="A9" s="182">
        <v>4</v>
      </c>
      <c r="B9" s="536"/>
      <c r="C9" s="537" t="s">
        <v>35</v>
      </c>
      <c r="D9" s="189" t="s">
        <v>54</v>
      </c>
      <c r="E9" s="194">
        <v>11730</v>
      </c>
      <c r="F9" s="195"/>
      <c r="G9" s="196">
        <f t="shared" si="0"/>
        <v>11730</v>
      </c>
    </row>
    <row r="10" spans="1:7">
      <c r="A10" s="182">
        <v>5</v>
      </c>
      <c r="B10" s="536"/>
      <c r="C10" s="538"/>
      <c r="D10" s="189" t="s">
        <v>55</v>
      </c>
      <c r="E10" s="194">
        <v>0</v>
      </c>
      <c r="F10" s="195"/>
      <c r="G10" s="196">
        <f t="shared" si="0"/>
        <v>0</v>
      </c>
    </row>
    <row r="11" spans="1:7">
      <c r="A11" s="182">
        <v>6</v>
      </c>
      <c r="B11" s="536"/>
      <c r="C11" s="539"/>
      <c r="D11" s="189" t="s">
        <v>56</v>
      </c>
      <c r="E11" s="194">
        <v>0</v>
      </c>
      <c r="F11" s="195"/>
      <c r="G11" s="196">
        <f t="shared" si="0"/>
        <v>0</v>
      </c>
    </row>
    <row r="12" spans="1:7">
      <c r="A12" s="182">
        <v>7</v>
      </c>
      <c r="B12" s="536"/>
      <c r="C12" s="540" t="s">
        <v>126</v>
      </c>
      <c r="D12" s="541"/>
      <c r="E12" s="194">
        <v>262</v>
      </c>
      <c r="F12" s="195"/>
      <c r="G12" s="196">
        <f t="shared" si="0"/>
        <v>262</v>
      </c>
    </row>
    <row r="13" spans="1:7">
      <c r="A13" s="182">
        <v>8</v>
      </c>
      <c r="B13" s="536"/>
      <c r="C13" s="540" t="s">
        <v>125</v>
      </c>
      <c r="D13" s="541"/>
      <c r="E13" s="194"/>
      <c r="F13" s="195"/>
      <c r="G13" s="196">
        <f t="shared" si="0"/>
        <v>0</v>
      </c>
    </row>
    <row r="14" spans="1:7">
      <c r="A14" s="182">
        <v>9</v>
      </c>
      <c r="B14" s="186" t="s">
        <v>57</v>
      </c>
      <c r="C14" s="59"/>
      <c r="D14" s="58"/>
      <c r="E14" s="194">
        <v>5044</v>
      </c>
      <c r="F14" s="195"/>
      <c r="G14" s="196">
        <f t="shared" si="0"/>
        <v>5044</v>
      </c>
    </row>
    <row r="15" spans="1:7">
      <c r="A15" s="182">
        <v>10</v>
      </c>
      <c r="B15" s="186" t="s">
        <v>58</v>
      </c>
      <c r="C15" s="59"/>
      <c r="D15" s="58"/>
      <c r="E15" s="194">
        <v>16</v>
      </c>
      <c r="F15" s="195"/>
      <c r="G15" s="196">
        <f t="shared" si="0"/>
        <v>16</v>
      </c>
    </row>
    <row r="16" spans="1:7">
      <c r="A16" s="182">
        <v>11</v>
      </c>
      <c r="B16" s="186" t="s">
        <v>59</v>
      </c>
      <c r="C16" s="59"/>
      <c r="D16" s="58"/>
      <c r="E16" s="194">
        <v>3761</v>
      </c>
      <c r="F16" s="195"/>
      <c r="G16" s="196">
        <f t="shared" si="0"/>
        <v>3761</v>
      </c>
    </row>
    <row r="17" spans="1:7">
      <c r="A17" s="182">
        <v>12</v>
      </c>
      <c r="B17" s="186" t="s">
        <v>60</v>
      </c>
      <c r="C17" s="59"/>
      <c r="D17" s="58"/>
      <c r="E17" s="194">
        <v>252</v>
      </c>
      <c r="F17" s="195"/>
      <c r="G17" s="196">
        <f t="shared" si="0"/>
        <v>252</v>
      </c>
    </row>
    <row r="18" spans="1:7">
      <c r="A18" s="182">
        <v>13</v>
      </c>
      <c r="B18" s="186" t="s">
        <v>61</v>
      </c>
      <c r="C18" s="59"/>
      <c r="D18" s="58"/>
      <c r="E18" s="194">
        <f>E19+E20</f>
        <v>523</v>
      </c>
      <c r="F18" s="194">
        <f>F19+F20</f>
        <v>0</v>
      </c>
      <c r="G18" s="196">
        <f t="shared" si="0"/>
        <v>523</v>
      </c>
    </row>
    <row r="19" spans="1:7">
      <c r="A19" s="182">
        <v>14</v>
      </c>
      <c r="B19" s="536" t="s">
        <v>62</v>
      </c>
      <c r="C19" s="190" t="s">
        <v>63</v>
      </c>
      <c r="D19" s="58"/>
      <c r="E19" s="194">
        <v>17</v>
      </c>
      <c r="F19" s="195"/>
      <c r="G19" s="196">
        <f t="shared" si="0"/>
        <v>17</v>
      </c>
    </row>
    <row r="20" spans="1:7">
      <c r="A20" s="182">
        <v>15</v>
      </c>
      <c r="B20" s="536"/>
      <c r="C20" s="190" t="s">
        <v>64</v>
      </c>
      <c r="D20" s="58"/>
      <c r="E20" s="194">
        <v>506</v>
      </c>
      <c r="F20" s="195"/>
      <c r="G20" s="196">
        <f t="shared" si="0"/>
        <v>506</v>
      </c>
    </row>
    <row r="21" spans="1:7">
      <c r="A21" s="182">
        <v>16</v>
      </c>
      <c r="B21" s="186" t="s">
        <v>65</v>
      </c>
      <c r="C21" s="59"/>
      <c r="D21" s="58"/>
      <c r="E21" s="194">
        <v>575</v>
      </c>
      <c r="F21" s="195"/>
      <c r="G21" s="196">
        <f t="shared" si="0"/>
        <v>575</v>
      </c>
    </row>
    <row r="22" spans="1:7">
      <c r="A22" s="182">
        <v>17</v>
      </c>
      <c r="B22" s="186" t="s">
        <v>42</v>
      </c>
      <c r="C22" s="59"/>
      <c r="D22" s="58"/>
      <c r="E22" s="194">
        <v>0</v>
      </c>
      <c r="F22" s="195"/>
      <c r="G22" s="196">
        <f>SUM(E22+F22)</f>
        <v>0</v>
      </c>
    </row>
    <row r="23" spans="1:7">
      <c r="A23" s="183">
        <v>18</v>
      </c>
      <c r="B23" s="187" t="s">
        <v>66</v>
      </c>
      <c r="C23" s="60"/>
      <c r="D23" s="61"/>
      <c r="E23" s="197">
        <v>1211</v>
      </c>
      <c r="F23" s="198"/>
      <c r="G23" s="196">
        <f t="shared" si="0"/>
        <v>1211</v>
      </c>
    </row>
    <row r="24" spans="1:7">
      <c r="A24" s="182">
        <v>19</v>
      </c>
      <c r="B24" s="187" t="s">
        <v>61</v>
      </c>
      <c r="C24" s="60"/>
      <c r="D24" s="61"/>
      <c r="E24" s="197">
        <v>0</v>
      </c>
      <c r="F24" s="198"/>
      <c r="G24" s="196">
        <f t="shared" si="0"/>
        <v>0</v>
      </c>
    </row>
    <row r="25" spans="1:7">
      <c r="A25" s="182">
        <v>20</v>
      </c>
      <c r="B25" s="187" t="s">
        <v>67</v>
      </c>
      <c r="C25" s="60"/>
      <c r="D25" s="61"/>
      <c r="E25" s="197">
        <v>0</v>
      </c>
      <c r="F25" s="198"/>
      <c r="G25" s="196">
        <f t="shared" si="0"/>
        <v>0</v>
      </c>
    </row>
    <row r="26" spans="1:7">
      <c r="A26" s="182">
        <v>21</v>
      </c>
      <c r="B26" s="187" t="s">
        <v>68</v>
      </c>
      <c r="C26" s="60"/>
      <c r="D26" s="61"/>
      <c r="E26" s="197">
        <v>281</v>
      </c>
      <c r="F26" s="198"/>
      <c r="G26" s="196">
        <f t="shared" si="0"/>
        <v>281</v>
      </c>
    </row>
    <row r="27" spans="1:7">
      <c r="A27" s="182">
        <v>22</v>
      </c>
      <c r="B27" s="187" t="s">
        <v>69</v>
      </c>
      <c r="C27" s="60"/>
      <c r="D27" s="61"/>
      <c r="E27" s="197">
        <v>0</v>
      </c>
      <c r="F27" s="198"/>
      <c r="G27" s="196">
        <f t="shared" si="0"/>
        <v>0</v>
      </c>
    </row>
    <row r="28" spans="1:7" ht="13" thickBot="1">
      <c r="A28" s="184">
        <v>23</v>
      </c>
      <c r="B28" s="188" t="s">
        <v>70</v>
      </c>
      <c r="C28" s="62"/>
      <c r="D28" s="63"/>
      <c r="E28" s="199">
        <v>138</v>
      </c>
      <c r="F28" s="200"/>
      <c r="G28" s="201">
        <f t="shared" si="0"/>
        <v>138</v>
      </c>
    </row>
    <row r="30" spans="1:7" ht="13">
      <c r="B30" s="64" t="s">
        <v>71</v>
      </c>
    </row>
    <row r="31" spans="1:7">
      <c r="B31" s="48" t="s">
        <v>127</v>
      </c>
    </row>
    <row r="32" spans="1:7">
      <c r="B32" s="48" t="s">
        <v>128</v>
      </c>
    </row>
  </sheetData>
  <mergeCells count="6">
    <mergeCell ref="B5:D5"/>
    <mergeCell ref="B7:B13"/>
    <mergeCell ref="C9:C11"/>
    <mergeCell ref="B19:B20"/>
    <mergeCell ref="C13:D13"/>
    <mergeCell ref="C12:D12"/>
  </mergeCells>
  <printOptions horizontalCentered="1"/>
  <pageMargins left="0.78740157480314965" right="0.78740157480314965" top="1.53" bottom="0.98425196850393704"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H43"/>
  <sheetViews>
    <sheetView zoomScaleNormal="100" workbookViewId="0"/>
  </sheetViews>
  <sheetFormatPr defaultColWidth="9.08984375" defaultRowHeight="12.5"/>
  <cols>
    <col min="1" max="1" width="5.54296875" style="8" customWidth="1"/>
    <col min="2" max="2" width="6.54296875" style="2" customWidth="1"/>
    <col min="3" max="3" width="59.90625" style="2" customWidth="1"/>
    <col min="4" max="4" width="18.453125" style="2" customWidth="1"/>
    <col min="5" max="5" width="11.54296875" style="2" customWidth="1"/>
    <col min="6" max="6" width="12.08984375" style="2" customWidth="1"/>
    <col min="7" max="7" width="16.6328125" style="2" customWidth="1"/>
    <col min="8" max="16384" width="9.08984375" style="2"/>
  </cols>
  <sheetData>
    <row r="1" spans="1:8" ht="17.5">
      <c r="A1" s="159" t="s">
        <v>72</v>
      </c>
    </row>
    <row r="2" spans="1:8">
      <c r="A2" s="2"/>
    </row>
    <row r="3" spans="1:8" ht="18">
      <c r="A3" s="1" t="s">
        <v>73</v>
      </c>
    </row>
    <row r="4" spans="1:8" ht="13.5" thickBot="1">
      <c r="D4" s="3" t="s">
        <v>137</v>
      </c>
      <c r="E4" s="15"/>
      <c r="F4" s="15"/>
      <c r="G4" s="15"/>
      <c r="H4" s="15"/>
    </row>
    <row r="5" spans="1:8" ht="25.5" customHeight="1" thickBot="1">
      <c r="A5" s="65" t="s">
        <v>74</v>
      </c>
      <c r="B5" s="543" t="s">
        <v>75</v>
      </c>
      <c r="C5" s="544"/>
      <c r="D5" s="66"/>
      <c r="E5" s="15"/>
      <c r="F5" s="15"/>
      <c r="G5" s="15"/>
      <c r="H5" s="15"/>
    </row>
    <row r="6" spans="1:8">
      <c r="A6" s="67">
        <v>1</v>
      </c>
      <c r="B6" s="68" t="s">
        <v>569</v>
      </c>
      <c r="C6" s="69"/>
      <c r="D6" s="203">
        <v>116.84699999999999</v>
      </c>
      <c r="E6" s="70"/>
      <c r="F6" s="17"/>
      <c r="G6" s="17"/>
      <c r="H6" s="15"/>
    </row>
    <row r="7" spans="1:8">
      <c r="A7" s="71">
        <v>2</v>
      </c>
      <c r="B7" s="545" t="s">
        <v>35</v>
      </c>
      <c r="C7" s="10" t="s">
        <v>76</v>
      </c>
      <c r="D7" s="204">
        <v>50.247</v>
      </c>
      <c r="E7" s="12"/>
      <c r="F7" s="12"/>
      <c r="G7" s="12"/>
      <c r="H7" s="15"/>
    </row>
    <row r="8" spans="1:8">
      <c r="A8" s="71">
        <v>3</v>
      </c>
      <c r="B8" s="545"/>
      <c r="C8" s="10" t="s">
        <v>77</v>
      </c>
      <c r="D8" s="414">
        <v>66.599999999999994</v>
      </c>
      <c r="E8" s="12"/>
      <c r="F8" s="12"/>
      <c r="G8" s="12"/>
      <c r="H8" s="15"/>
    </row>
    <row r="9" spans="1:8">
      <c r="A9" s="71">
        <v>4</v>
      </c>
      <c r="B9" s="72" t="s">
        <v>78</v>
      </c>
      <c r="C9" s="73"/>
      <c r="D9" s="204">
        <f>SUM(D10:D11)</f>
        <v>0</v>
      </c>
      <c r="E9" s="12"/>
      <c r="F9" s="12"/>
      <c r="G9" s="12"/>
      <c r="H9" s="15"/>
    </row>
    <row r="10" spans="1:8">
      <c r="A10" s="71">
        <v>5</v>
      </c>
      <c r="B10" s="545" t="s">
        <v>62</v>
      </c>
      <c r="C10" s="10" t="s">
        <v>52</v>
      </c>
      <c r="D10" s="204">
        <v>0</v>
      </c>
      <c r="E10" s="12"/>
      <c r="F10" s="12"/>
      <c r="G10" s="12"/>
      <c r="H10" s="15"/>
    </row>
    <row r="11" spans="1:8">
      <c r="A11" s="71">
        <v>6</v>
      </c>
      <c r="B11" s="545"/>
      <c r="C11" s="10" t="s">
        <v>79</v>
      </c>
      <c r="D11" s="204">
        <v>0</v>
      </c>
      <c r="E11" s="12"/>
      <c r="F11" s="12"/>
      <c r="G11" s="12"/>
      <c r="H11" s="15"/>
    </row>
    <row r="12" spans="1:8">
      <c r="A12" s="71">
        <v>7</v>
      </c>
      <c r="B12" s="72" t="s">
        <v>80</v>
      </c>
      <c r="C12" s="73"/>
      <c r="D12" s="204">
        <v>75261</v>
      </c>
      <c r="E12" s="12"/>
      <c r="F12" s="12"/>
      <c r="G12" s="12"/>
      <c r="H12" s="15"/>
    </row>
    <row r="13" spans="1:8">
      <c r="A13" s="71">
        <v>8</v>
      </c>
      <c r="B13" s="72" t="s">
        <v>81</v>
      </c>
      <c r="C13" s="73"/>
      <c r="D13" s="204">
        <f>D14+D15</f>
        <v>75261</v>
      </c>
      <c r="E13" s="12"/>
      <c r="F13" s="12"/>
      <c r="G13" s="12"/>
      <c r="H13" s="15"/>
    </row>
    <row r="14" spans="1:8">
      <c r="A14" s="71">
        <v>9</v>
      </c>
      <c r="B14" s="545" t="s">
        <v>62</v>
      </c>
      <c r="C14" s="10" t="s">
        <v>82</v>
      </c>
      <c r="D14" s="204">
        <v>37552</v>
      </c>
      <c r="E14" s="12"/>
      <c r="F14" s="12"/>
      <c r="G14" s="12"/>
      <c r="H14" s="15"/>
    </row>
    <row r="15" spans="1:8">
      <c r="A15" s="71">
        <v>10</v>
      </c>
      <c r="B15" s="545"/>
      <c r="C15" s="10" t="s">
        <v>83</v>
      </c>
      <c r="D15" s="204">
        <v>37709</v>
      </c>
      <c r="E15" s="12"/>
      <c r="F15" s="15"/>
      <c r="G15" s="15"/>
      <c r="H15" s="15"/>
    </row>
    <row r="16" spans="1:8">
      <c r="A16" s="71">
        <v>11</v>
      </c>
      <c r="B16" s="72" t="s">
        <v>563</v>
      </c>
      <c r="C16" s="73"/>
      <c r="D16" s="421">
        <v>44758</v>
      </c>
      <c r="E16" s="12"/>
      <c r="F16" s="15"/>
      <c r="G16" s="15"/>
      <c r="H16" s="15"/>
    </row>
    <row r="17" spans="1:8">
      <c r="A17" s="71">
        <v>12</v>
      </c>
      <c r="B17" s="545" t="s">
        <v>62</v>
      </c>
      <c r="C17" s="10" t="s">
        <v>84</v>
      </c>
      <c r="D17" s="421">
        <v>44458</v>
      </c>
      <c r="E17" s="12"/>
      <c r="F17" s="15"/>
      <c r="G17" s="15"/>
      <c r="H17" s="15"/>
    </row>
    <row r="18" spans="1:8">
      <c r="A18" s="71">
        <v>13</v>
      </c>
      <c r="B18" s="545"/>
      <c r="C18" s="10" t="s">
        <v>85</v>
      </c>
      <c r="D18" s="421">
        <v>45702</v>
      </c>
      <c r="E18" s="12"/>
      <c r="F18" s="15"/>
      <c r="G18" s="15"/>
      <c r="H18" s="15"/>
    </row>
    <row r="19" spans="1:8">
      <c r="A19" s="71">
        <v>14</v>
      </c>
      <c r="B19" s="72" t="s">
        <v>564</v>
      </c>
      <c r="C19" s="73"/>
      <c r="D19" s="204">
        <v>42392</v>
      </c>
      <c r="E19" s="12"/>
      <c r="F19" s="15"/>
      <c r="G19" s="15"/>
      <c r="H19" s="15"/>
    </row>
    <row r="20" spans="1:8">
      <c r="A20" s="71">
        <v>15</v>
      </c>
      <c r="B20" s="72" t="s">
        <v>570</v>
      </c>
      <c r="C20" s="73"/>
      <c r="D20" s="204">
        <v>2.2000000000000002</v>
      </c>
      <c r="E20" s="12"/>
      <c r="F20" s="15"/>
      <c r="G20" s="15"/>
      <c r="H20" s="15"/>
    </row>
    <row r="21" spans="1:8">
      <c r="A21" s="71">
        <v>16</v>
      </c>
      <c r="B21" s="72" t="s">
        <v>565</v>
      </c>
      <c r="C21" s="73"/>
      <c r="D21" s="204">
        <v>2316</v>
      </c>
      <c r="E21" s="12"/>
      <c r="F21" s="15"/>
      <c r="G21" s="15"/>
      <c r="H21" s="15"/>
    </row>
    <row r="22" spans="1:8">
      <c r="A22" s="71">
        <v>17</v>
      </c>
      <c r="B22" s="545" t="s">
        <v>62</v>
      </c>
      <c r="C22" s="10" t="s">
        <v>86</v>
      </c>
      <c r="D22" s="204">
        <v>2316</v>
      </c>
      <c r="E22" s="12"/>
      <c r="F22" s="15"/>
      <c r="G22" s="15"/>
      <c r="H22" s="15"/>
    </row>
    <row r="23" spans="1:8">
      <c r="A23" s="71">
        <v>18</v>
      </c>
      <c r="B23" s="545"/>
      <c r="C23" s="10" t="s">
        <v>87</v>
      </c>
      <c r="D23" s="204">
        <v>0</v>
      </c>
      <c r="E23" s="12"/>
      <c r="F23" s="15"/>
      <c r="G23" s="15"/>
      <c r="H23" s="15"/>
    </row>
    <row r="24" spans="1:8" ht="13" thickBot="1">
      <c r="A24" s="74">
        <v>19</v>
      </c>
      <c r="B24" s="75" t="s">
        <v>88</v>
      </c>
      <c r="C24" s="76"/>
      <c r="D24" s="205">
        <v>0</v>
      </c>
      <c r="E24" s="12"/>
      <c r="F24" s="15"/>
      <c r="G24" s="15"/>
      <c r="H24" s="15"/>
    </row>
    <row r="25" spans="1:8" ht="15.75" customHeight="1" thickBot="1">
      <c r="A25" s="77">
        <v>20</v>
      </c>
      <c r="B25" s="78" t="s">
        <v>89</v>
      </c>
      <c r="C25" s="79"/>
      <c r="D25" s="206">
        <f>D13+D21</f>
        <v>77577</v>
      </c>
      <c r="E25" s="12"/>
    </row>
    <row r="26" spans="1:8" ht="15.75" customHeight="1">
      <c r="B26" s="80"/>
      <c r="E26" s="12"/>
    </row>
    <row r="27" spans="1:8" ht="25.5" customHeight="1">
      <c r="A27" s="202" t="s">
        <v>93</v>
      </c>
      <c r="B27" s="542" t="s">
        <v>129</v>
      </c>
      <c r="C27" s="542"/>
      <c r="D27" s="542"/>
      <c r="E27" s="12"/>
    </row>
    <row r="28" spans="1:8" ht="14.25" customHeight="1">
      <c r="B28" s="12"/>
      <c r="C28" s="12"/>
      <c r="D28" s="12"/>
      <c r="E28" s="12"/>
    </row>
    <row r="29" spans="1:8" ht="16.5" customHeight="1">
      <c r="B29" s="12"/>
      <c r="C29" s="12"/>
      <c r="D29" s="12"/>
      <c r="E29" s="12"/>
    </row>
    <row r="30" spans="1:8" ht="14.25" customHeight="1">
      <c r="B30" s="12"/>
      <c r="C30" s="12"/>
      <c r="D30" s="12"/>
      <c r="E30" s="12"/>
    </row>
    <row r="31" spans="1:8" ht="31.5" customHeight="1">
      <c r="B31" s="12"/>
      <c r="C31" s="12"/>
      <c r="D31" s="12"/>
      <c r="E31" s="12"/>
    </row>
    <row r="32" spans="1:8" ht="15.75" customHeight="1">
      <c r="B32" s="12"/>
      <c r="C32" s="12"/>
      <c r="D32" s="12"/>
      <c r="E32" s="12"/>
    </row>
    <row r="33" spans="2:5" ht="13">
      <c r="B33" s="81"/>
      <c r="C33" s="15"/>
      <c r="D33" s="15"/>
      <c r="E33" s="15"/>
    </row>
    <row r="34" spans="2:5">
      <c r="B34" s="15"/>
      <c r="C34" s="15"/>
      <c r="D34" s="15"/>
      <c r="E34" s="15"/>
    </row>
    <row r="35" spans="2:5">
      <c r="B35" s="15"/>
      <c r="C35" s="15"/>
      <c r="D35" s="15"/>
      <c r="E35" s="15"/>
    </row>
    <row r="36" spans="2:5">
      <c r="B36" s="15"/>
      <c r="C36" s="15"/>
      <c r="D36" s="15"/>
      <c r="E36" s="15"/>
    </row>
    <row r="37" spans="2:5">
      <c r="B37" s="15"/>
      <c r="C37" s="15"/>
      <c r="D37" s="15"/>
      <c r="E37" s="15"/>
    </row>
    <row r="38" spans="2:5">
      <c r="B38" s="15"/>
      <c r="C38" s="15"/>
      <c r="D38" s="15"/>
      <c r="E38" s="15"/>
    </row>
    <row r="39" spans="2:5">
      <c r="B39" s="15"/>
      <c r="C39" s="15"/>
      <c r="D39" s="15"/>
      <c r="E39" s="15"/>
    </row>
    <row r="40" spans="2:5">
      <c r="B40" s="15"/>
      <c r="C40" s="15"/>
      <c r="D40" s="15"/>
      <c r="E40" s="15"/>
    </row>
    <row r="41" spans="2:5">
      <c r="B41" s="15"/>
      <c r="C41" s="15"/>
      <c r="D41" s="15"/>
      <c r="E41" s="15"/>
    </row>
    <row r="42" spans="2:5">
      <c r="B42" s="15"/>
      <c r="C42" s="15"/>
      <c r="D42" s="15"/>
      <c r="E42" s="15"/>
    </row>
    <row r="43" spans="2:5">
      <c r="B43" s="15"/>
      <c r="C43" s="15"/>
      <c r="D43" s="15"/>
      <c r="E43" s="15"/>
    </row>
  </sheetData>
  <mergeCells count="7">
    <mergeCell ref="B27:D27"/>
    <mergeCell ref="B5:C5"/>
    <mergeCell ref="B7:B8"/>
    <mergeCell ref="B10:B11"/>
    <mergeCell ref="B14:B15"/>
    <mergeCell ref="B17:B18"/>
    <mergeCell ref="B22:B23"/>
  </mergeCells>
  <printOptions horizontalCentered="1"/>
  <pageMargins left="0.19685039370078741" right="0.31496062992125984"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3</vt:i4>
      </vt:variant>
    </vt:vector>
  </HeadingPairs>
  <TitlesOfParts>
    <vt:vector size="14" baseType="lpstr">
      <vt:lpstr>příloha č. 1</vt:lpstr>
      <vt:lpstr>příloha č. 2</vt:lpstr>
      <vt:lpstr>příloha č. 3</vt:lpstr>
      <vt:lpstr>přílohač.4, 4a</vt:lpstr>
      <vt:lpstr>příloha č.5</vt:lpstr>
      <vt:lpstr>příloha č.5a</vt:lpstr>
      <vt:lpstr>příloha č.6</vt:lpstr>
      <vt:lpstr>přílohač.7</vt:lpstr>
      <vt:lpstr>přílohač.8</vt:lpstr>
      <vt:lpstr>přílohač.9</vt:lpstr>
      <vt:lpstr>přílohač.10</vt:lpstr>
      <vt:lpstr>'příloha č. 3'!_Ref361045863</vt:lpstr>
      <vt:lpstr>'příloha č. 3'!_Toc349913875</vt:lpstr>
      <vt:lpstr>'příloha č. 3'!finance_2</vt:lpstr>
    </vt:vector>
  </TitlesOfParts>
  <Company>Ministerstvo školství, mládeže a tělovýchovy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machackova</dc:creator>
  <cp:lastModifiedBy>Silvie Dvořáčková</cp:lastModifiedBy>
  <cp:lastPrinted>2018-01-30T11:50:05Z</cp:lastPrinted>
  <dcterms:created xsi:type="dcterms:W3CDTF">2012-04-20T07:04:03Z</dcterms:created>
  <dcterms:modified xsi:type="dcterms:W3CDTF">2021-06-28T07:59:43Z</dcterms:modified>
</cp:coreProperties>
</file>